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0730" windowHeight="11760" activeTab="2"/>
  </bookViews>
  <sheets>
    <sheet name="Титульный лист" sheetId="5" r:id="rId1"/>
    <sheet name="Раздел I " sheetId="1" r:id="rId2"/>
    <sheet name="Раздел II" sheetId="6" r:id="rId3"/>
    <sheet name="Раздел IIа" sheetId="7" r:id="rId4"/>
    <sheet name="Раздел III" sheetId="8" r:id="rId5"/>
    <sheet name="Раздел IIIа" sheetId="9" r:id="rId6"/>
  </sheets>
  <definedNames>
    <definedName name="_xlnm.Print_Titles" localSheetId="4">'Раздел III'!$3:$3</definedName>
    <definedName name="_xlnm.Print_Titles" localSheetId="3">'Раздел IIа'!$4:$4</definedName>
    <definedName name="_xlnm.Print_Area" localSheetId="1">'Раздел I '!$A$1:$F$77</definedName>
    <definedName name="_xlnm.Print_Area" localSheetId="2">'Раздел II'!$A$1:$K$245</definedName>
    <definedName name="_xlnm.Print_Area" localSheetId="4">'Раздел III'!$A$1:$D$18</definedName>
  </definedNames>
  <calcPr calcId="145621" refMode="R1C1"/>
</workbook>
</file>

<file path=xl/calcChain.xml><?xml version="1.0" encoding="utf-8"?>
<calcChain xmlns="http://schemas.openxmlformats.org/spreadsheetml/2006/main">
  <c r="E101" i="6" l="1"/>
  <c r="E94" i="6"/>
  <c r="E96" i="6"/>
  <c r="E97" i="6"/>
  <c r="E98" i="6"/>
  <c r="E93" i="6"/>
  <c r="E120" i="6"/>
  <c r="E114" i="6"/>
  <c r="E113" i="6"/>
  <c r="E115" i="6"/>
  <c r="E116" i="6"/>
  <c r="E117" i="6"/>
  <c r="E118" i="6"/>
  <c r="E125" i="6"/>
  <c r="E128" i="6"/>
  <c r="E112" i="6"/>
  <c r="E111" i="6"/>
  <c r="D130" i="6" l="1"/>
  <c r="C130" i="6"/>
  <c r="D102" i="6"/>
  <c r="C102" i="6"/>
  <c r="G182" i="6" l="1"/>
  <c r="F8" i="6" l="1"/>
  <c r="G8" i="6"/>
  <c r="H8" i="6"/>
  <c r="F9" i="6"/>
  <c r="G9" i="6"/>
  <c r="H9" i="6"/>
  <c r="F10" i="6"/>
  <c r="G10" i="6"/>
  <c r="H10" i="6"/>
  <c r="F11" i="6"/>
  <c r="G11" i="6"/>
  <c r="H11" i="6"/>
  <c r="F12" i="6"/>
  <c r="G12" i="6"/>
  <c r="H12" i="6"/>
  <c r="F13" i="6"/>
  <c r="G13" i="6"/>
  <c r="H13" i="6"/>
  <c r="F14" i="6"/>
  <c r="G14" i="6"/>
  <c r="H14" i="6"/>
  <c r="F15" i="6"/>
  <c r="G15" i="6"/>
  <c r="H15" i="6"/>
  <c r="F17" i="6"/>
  <c r="G17" i="6"/>
  <c r="H17" i="6"/>
  <c r="F18" i="6"/>
  <c r="G18" i="6"/>
  <c r="H18" i="6"/>
  <c r="F19" i="6"/>
  <c r="G19" i="6"/>
  <c r="H19" i="6"/>
  <c r="F20" i="6"/>
  <c r="G20" i="6"/>
  <c r="H20" i="6"/>
  <c r="F21" i="6"/>
  <c r="G21" i="6"/>
  <c r="H21" i="6"/>
  <c r="F22" i="6"/>
  <c r="G22" i="6"/>
  <c r="H22" i="6"/>
  <c r="F23" i="6"/>
  <c r="G23" i="6"/>
  <c r="H23" i="6"/>
  <c r="F24" i="6"/>
  <c r="G24" i="6"/>
  <c r="H24" i="6"/>
  <c r="F34" i="6"/>
  <c r="G34" i="6"/>
  <c r="H34" i="6"/>
  <c r="F35" i="6"/>
  <c r="G35" i="6"/>
  <c r="H35" i="6"/>
  <c r="F36" i="6"/>
  <c r="G36" i="6"/>
  <c r="H36" i="6"/>
  <c r="F37" i="6"/>
  <c r="G37" i="6"/>
  <c r="H37" i="6"/>
  <c r="F38" i="6"/>
  <c r="G38" i="6"/>
  <c r="H38" i="6"/>
  <c r="F40" i="6"/>
  <c r="G40" i="6"/>
  <c r="H40" i="6"/>
  <c r="F43" i="6"/>
  <c r="G43" i="6"/>
  <c r="H43" i="6"/>
  <c r="F44" i="6"/>
  <c r="G44" i="6"/>
  <c r="H44" i="6"/>
  <c r="F45" i="6"/>
  <c r="G45" i="6"/>
  <c r="H45" i="6"/>
  <c r="F46" i="6"/>
  <c r="G46" i="6"/>
  <c r="H46" i="6"/>
  <c r="F47" i="6"/>
  <c r="G47" i="6"/>
  <c r="H47" i="6"/>
  <c r="F48" i="6"/>
  <c r="G48" i="6"/>
  <c r="H48" i="6"/>
  <c r="F49" i="6"/>
  <c r="G49" i="6"/>
  <c r="H49" i="6"/>
  <c r="F51" i="6"/>
  <c r="G51" i="6"/>
  <c r="H51" i="6"/>
  <c r="F52" i="6"/>
  <c r="G52" i="6"/>
  <c r="H52" i="6"/>
  <c r="F53" i="6"/>
  <c r="G53" i="6"/>
  <c r="H53" i="6"/>
  <c r="F54" i="6"/>
  <c r="G54" i="6"/>
  <c r="H54" i="6"/>
  <c r="F55" i="6"/>
  <c r="G55" i="6"/>
  <c r="H55" i="6"/>
  <c r="F56" i="6"/>
  <c r="G56" i="6"/>
  <c r="H56" i="6"/>
  <c r="F57" i="6"/>
  <c r="G57" i="6"/>
  <c r="H57" i="6"/>
  <c r="F58" i="6"/>
  <c r="G58" i="6"/>
  <c r="H58" i="6"/>
  <c r="F60" i="6"/>
  <c r="G60" i="6"/>
  <c r="H60" i="6"/>
  <c r="F61" i="6"/>
  <c r="G61" i="6"/>
  <c r="H61" i="6"/>
  <c r="F62" i="6"/>
  <c r="G62" i="6"/>
  <c r="H62" i="6"/>
  <c r="F63" i="6"/>
  <c r="G63" i="6"/>
  <c r="H63" i="6"/>
  <c r="F64" i="6"/>
  <c r="G64" i="6"/>
  <c r="H64" i="6"/>
  <c r="F65" i="6"/>
  <c r="G65" i="6"/>
  <c r="H65" i="6"/>
  <c r="F66" i="6"/>
  <c r="G66" i="6"/>
  <c r="H66" i="6"/>
  <c r="F67" i="6"/>
  <c r="G67" i="6"/>
  <c r="H67" i="6"/>
  <c r="G228" i="6"/>
  <c r="E76" i="6"/>
  <c r="C76" i="6"/>
  <c r="H76" i="6" s="1"/>
  <c r="E75" i="6"/>
  <c r="C75" i="6"/>
  <c r="H75" i="6" s="1"/>
  <c r="E74" i="6"/>
  <c r="C74" i="6"/>
  <c r="H74" i="6" s="1"/>
  <c r="E73" i="6"/>
  <c r="C73" i="6"/>
  <c r="H73" i="6" s="1"/>
  <c r="E72" i="6"/>
  <c r="C72" i="6"/>
  <c r="H72" i="6" s="1"/>
  <c r="E71" i="6"/>
  <c r="C71" i="6"/>
  <c r="H71" i="6" s="1"/>
  <c r="E70" i="6"/>
  <c r="C70" i="6"/>
  <c r="H70" i="6" s="1"/>
  <c r="E69" i="6"/>
  <c r="C69" i="6"/>
  <c r="C68" i="6" s="1"/>
  <c r="H68" i="6" s="1"/>
  <c r="E68" i="6"/>
  <c r="E59" i="6"/>
  <c r="C59" i="6"/>
  <c r="H59" i="6" s="1"/>
  <c r="E50" i="6"/>
  <c r="C50" i="6"/>
  <c r="E42" i="6"/>
  <c r="C42" i="6"/>
  <c r="E39" i="6"/>
  <c r="C39" i="6"/>
  <c r="H39" i="6" s="1"/>
  <c r="E33" i="6"/>
  <c r="C33" i="6"/>
  <c r="E32" i="6"/>
  <c r="C32" i="6"/>
  <c r="E31" i="6"/>
  <c r="C31" i="6"/>
  <c r="H31" i="6" s="1"/>
  <c r="E30" i="6"/>
  <c r="C30" i="6"/>
  <c r="E29" i="6"/>
  <c r="C29" i="6"/>
  <c r="E28" i="6"/>
  <c r="C28" i="6"/>
  <c r="E27" i="6"/>
  <c r="C27" i="6"/>
  <c r="E26" i="6"/>
  <c r="C26" i="6"/>
  <c r="C25" i="6" s="1"/>
  <c r="E16" i="6"/>
  <c r="C16" i="6"/>
  <c r="E7" i="6"/>
  <c r="C7" i="6"/>
  <c r="H7" i="6" l="1"/>
  <c r="F16" i="6"/>
  <c r="H27" i="6"/>
  <c r="F28" i="6"/>
  <c r="H29" i="6"/>
  <c r="F30" i="6"/>
  <c r="F32" i="6"/>
  <c r="H33" i="6"/>
  <c r="F42" i="6"/>
  <c r="F50" i="6"/>
  <c r="G68" i="6"/>
  <c r="F69" i="6"/>
  <c r="G70" i="6"/>
  <c r="F71" i="6"/>
  <c r="G72" i="6"/>
  <c r="F73" i="6"/>
  <c r="G74" i="6"/>
  <c r="F75" i="6"/>
  <c r="G76" i="6"/>
  <c r="F7" i="6"/>
  <c r="G16" i="6"/>
  <c r="G26" i="6"/>
  <c r="F27" i="6"/>
  <c r="G28" i="6"/>
  <c r="F29" i="6"/>
  <c r="G30" i="6"/>
  <c r="F31" i="6"/>
  <c r="G32" i="6"/>
  <c r="F33" i="6"/>
  <c r="F39" i="6"/>
  <c r="G42" i="6"/>
  <c r="G50" i="6"/>
  <c r="F59" i="6"/>
  <c r="F76" i="6"/>
  <c r="G75" i="6"/>
  <c r="F74" i="6"/>
  <c r="G73" i="6"/>
  <c r="F72" i="6"/>
  <c r="G71" i="6"/>
  <c r="F70" i="6"/>
  <c r="G69" i="6"/>
  <c r="F68" i="6"/>
  <c r="G59" i="6"/>
  <c r="H50" i="6"/>
  <c r="H42" i="6"/>
  <c r="G39" i="6"/>
  <c r="G33" i="6"/>
  <c r="H32" i="6"/>
  <c r="G31" i="6"/>
  <c r="H30" i="6"/>
  <c r="G29" i="6"/>
  <c r="H28" i="6"/>
  <c r="G27" i="6"/>
  <c r="H26" i="6"/>
  <c r="F26" i="6"/>
  <c r="H16" i="6"/>
  <c r="G7" i="6"/>
  <c r="H69" i="6"/>
  <c r="C41" i="6"/>
  <c r="E25" i="6"/>
  <c r="E41" i="6"/>
  <c r="F25" i="6" l="1"/>
  <c r="G25" i="6"/>
  <c r="F41" i="6"/>
  <c r="G41" i="6"/>
  <c r="H41" i="6"/>
  <c r="H25" i="6"/>
</calcChain>
</file>

<file path=xl/sharedStrings.xml><?xml version="1.0" encoding="utf-8"?>
<sst xmlns="http://schemas.openxmlformats.org/spreadsheetml/2006/main" count="668" uniqueCount="456">
  <si>
    <t>Раздел I. Общие сведения об учреждении</t>
  </si>
  <si>
    <t>№ п/п</t>
  </si>
  <si>
    <t>…</t>
  </si>
  <si>
    <t>Наименование показателя</t>
  </si>
  <si>
    <t>Фонд заработной платы, начисленный за период с начала года за счет всех источников расходов учреждения (без начислений), рублей</t>
  </si>
  <si>
    <t>Структура согласно штатному расписанию</t>
  </si>
  <si>
    <t>Квалификация</t>
  </si>
  <si>
    <t>штатная численность на начало года</t>
  </si>
  <si>
    <t>штатная численность на конец года</t>
  </si>
  <si>
    <t xml:space="preserve">причины изменения </t>
  </si>
  <si>
    <t>в том числе:</t>
  </si>
  <si>
    <t>1.1. 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</si>
  <si>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 xml:space="preserve">Приложение </t>
  </si>
  <si>
    <t>СОГЛАСОВАНО</t>
  </si>
  <si>
    <t>УТВЕРЖДАЮ</t>
  </si>
  <si>
    <t>Министр общего и профессионального образования Ростовской области</t>
  </si>
  <si>
    <t>(наименование должности)</t>
  </si>
  <si>
    <t>Л.В. Балина</t>
  </si>
  <si>
    <t>(подпись)</t>
  </si>
  <si>
    <t>(Ф.И.О.)</t>
  </si>
  <si>
    <t>(дата)</t>
  </si>
  <si>
    <t>ОТЧЕТ</t>
  </si>
  <si>
    <t>КОДЫ</t>
  </si>
  <si>
    <t>Форма</t>
  </si>
  <si>
    <t>по КФД</t>
  </si>
  <si>
    <t>"</t>
  </si>
  <si>
    <t xml:space="preserve"> год</t>
  </si>
  <si>
    <t>Дата</t>
  </si>
  <si>
    <t>Наименование государственного учреждения</t>
  </si>
  <si>
    <t>по ОКПО</t>
  </si>
  <si>
    <t>Идентификационный номер налогоплательщика (ИНН)</t>
  </si>
  <si>
    <t xml:space="preserve">Код причины постановки на учет учреждения (КПП) </t>
  </si>
  <si>
    <t>Единицы измерения показателей: рубли</t>
  </si>
  <si>
    <t>по ОКЕИ</t>
  </si>
  <si>
    <t>383</t>
  </si>
  <si>
    <t>Наименование органа, осуществляющего функции и полномочия учредителя</t>
  </si>
  <si>
    <t>министерство общего и профессионального образования Ростовской области</t>
  </si>
  <si>
    <t>Адрес фактического местонахождения государственного автономного (бюджетного, казенного) учреждения</t>
  </si>
  <si>
    <t>Основные виды деятельности в соответствии с учредительными документами</t>
  </si>
  <si>
    <t>Виды деятельности, не являющиеся основными в соответствии с учредительными документами</t>
  </si>
  <si>
    <t>наименование</t>
  </si>
  <si>
    <t>сумма</t>
  </si>
  <si>
    <t>+</t>
  </si>
  <si>
    <t>-</t>
  </si>
  <si>
    <t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</si>
  <si>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недостачи</t>
  </si>
  <si>
    <t>хищения</t>
  </si>
  <si>
    <t>порча материальных ценностей</t>
  </si>
  <si>
    <t xml:space="preserve"> материальных ценностей</t>
  </si>
  <si>
    <t>денежных средств</t>
  </si>
  <si>
    <t>Наименование группы, вида</t>
  </si>
  <si>
    <t>Дебиторская задолженность</t>
  </si>
  <si>
    <t>на начало года</t>
  </si>
  <si>
    <t>на конец года</t>
  </si>
  <si>
    <t>%</t>
  </si>
  <si>
    <t>в том числе нереальная к взысканию</t>
  </si>
  <si>
    <t>2.4. Изменение (увеличение, уменьшение)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учреждения  относительно предыдущего отчетного года (в процентах) с указанием причин образования просроченной кредиторской задолженности</t>
  </si>
  <si>
    <t>Кредиторская задолженность</t>
  </si>
  <si>
    <t>просроченная задолженность</t>
  </si>
  <si>
    <t xml:space="preserve">2.5. Суммы доходов, полученных учреждением от оказания платных услуг (выполнения работ) по видам услуг (работ) и от приносящей доход деятельности </t>
  </si>
  <si>
    <t>2.6. Цены (тарифы) на платные услуги (работы), оказываемые потребителям (в динамике в течение отчетного периода)</t>
  </si>
  <si>
    <t>Виды работ (услуг)</t>
  </si>
  <si>
    <t>2.8. Количество жалоб потребителей и принятые по результатам их рассмотрения меры</t>
  </si>
  <si>
    <t>Количество жалаб</t>
  </si>
  <si>
    <t xml:space="preserve">2.9. Суммы кассовых и плановых поступлений (с учетом возвратов) в разрезе поступлений, предусмотренных планом финансово – хозяйственной деятельности государственного  учреждения </t>
  </si>
  <si>
    <t>(заполняют бюджетные и автономные учреждения)</t>
  </si>
  <si>
    <t>Код дохода по бюджетной классификации</t>
  </si>
  <si>
    <t>2.10. Показатели доведенных учреждению лимитов бюджетных обязательств</t>
  </si>
  <si>
    <t>(заполняют казенные учреждения)</t>
  </si>
  <si>
    <t>Код бюджетной классификации</t>
  </si>
  <si>
    <t>Объем лимитов бюджетных ассигнований (рублей)</t>
  </si>
  <si>
    <t xml:space="preserve">2.11. Суммы кассовых и плановых выплат (с учетом восстановленных кассовых выплат) в разрезе выплат, предусмотренных планом финансово – хозяйственной деятельности государственного  учреждения </t>
  </si>
  <si>
    <t>Код расхода по бюджетной классификации</t>
  </si>
  <si>
    <t>Кассовые расходы (с учетом возвратов), рублей</t>
  </si>
  <si>
    <t xml:space="preserve">2.12. Показатели кассового исполнения бюджетной сметы учреждения </t>
  </si>
  <si>
    <t>Код  бюджетной классификации</t>
  </si>
  <si>
    <t>Кассовые расходы, рублей</t>
  </si>
  <si>
    <t>2.13. Сведения об исполнении государственного задания на оказание государственных услуг (выполнения работ)</t>
  </si>
  <si>
    <t>II.а. Результат деятельности учреждения</t>
  </si>
  <si>
    <t>(дополнительно заполняют автономные учреждения)</t>
  </si>
  <si>
    <t>единица изменения</t>
  </si>
  <si>
    <t>Предшествующий отчетному году</t>
  </si>
  <si>
    <t>Отчетный год</t>
  </si>
  <si>
    <t>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</si>
  <si>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человек</t>
  </si>
  <si>
    <t>средняя стоимость для потребителей получения частично платных и полностью платных услуг (работ) по видам услуг (работ):</t>
  </si>
  <si>
    <t>рублей</t>
  </si>
  <si>
    <t>частично платных услуг (работ) по видам услуг (работ)</t>
  </si>
  <si>
    <t>полностью платных услуг (работ) по видам услуг (работ)</t>
  </si>
  <si>
    <t>объем финансового обеспечения задания учредителя</t>
  </si>
  <si>
    <t>объем финансового обеспечения развития автономного учреждения в рамках программ, утвержденных в установленном порядке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</si>
  <si>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</si>
  <si>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</si>
  <si>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перечень разрешительных документов (с указанием номеров, даты выдачи и срока действия), на основании которых автономное учреждение осуществляет деятельность</t>
  </si>
  <si>
    <t>Отклонение</t>
  </si>
  <si>
    <t>Отклонение в %</t>
  </si>
  <si>
    <t>Стоимость по состоянию на 
1 апреля отчетного года, 
рублей</t>
  </si>
  <si>
    <t>Стоимость по состоянию на 
1 июля отчетного года, 
рублей</t>
  </si>
  <si>
    <t>Платные/
бесплатные работы (услуги)</t>
  </si>
  <si>
    <t>воспользовавшихся бесплатными, для потребителей услугами (работами), по видам услуг (работ)</t>
  </si>
  <si>
    <t>воспользовавшихся частично платными для потребителей услугами (работами), по видам услуг (работ)</t>
  </si>
  <si>
    <t>воспользовавшихся полностью платными для потребителей услугами (работами), по видам услуг (работ)</t>
  </si>
  <si>
    <t>информация об исполнении задания учредителя</t>
  </si>
  <si>
    <t>перечень видов деятельности, осуществляемых автономным учреждением</t>
  </si>
  <si>
    <t>состав наблюдательного совета (с указанием должностей, фамилий, имен и отчеств).</t>
  </si>
  <si>
    <t>Единица изменения</t>
  </si>
  <si>
    <t>Наименование сведений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</si>
  <si>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</si>
  <si>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</si>
  <si>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</si>
  <si>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</si>
  <si>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количество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</si>
  <si>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</si>
  <si>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</si>
  <si>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общая площадь объектов недвижимого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</si>
  <si>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</si>
  <si>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</si>
  <si>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</si>
  <si>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</si>
  <si>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</si>
  <si>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</si>
  <si>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Значение показателя на конец отчетного периода (рублей)</t>
  </si>
  <si>
    <t>Значение показателя на начало отчетного периода (рублей)</t>
  </si>
  <si>
    <t>Раздел III. Об использовании имущества, закрепленного за учреждением</t>
  </si>
  <si>
    <t>рубли</t>
  </si>
  <si>
    <t>шт.</t>
  </si>
  <si>
    <t>количество объектов недвижимого имущества, закрепленных за автономным учреждением (зданий, строений, помещений)</t>
  </si>
  <si>
    <t>Значение показателя на конец отчетного периода</t>
  </si>
  <si>
    <t>Значение показателя на начало отчетного периода</t>
  </si>
  <si>
    <t>Раздел III.а. Об использовании имущества, закрепленного за автономным учреждением</t>
  </si>
  <si>
    <t xml:space="preserve">к Порядку составления и утверждения отчета о результатах деятельности государственных учреждений, находящихся в ведении минобразования Ростовской области, и об использовании закрепленного за ними имущества </t>
  </si>
  <si>
    <t>1.5. Количество штатных единиц учреждения (указываются данные о количестве и квалификации работников учреждения на начало и на конец отчетного года; в случае изменения количества штатных единиц учреждения указываются причины, приведшие к их изменению на конец отчетного периода)</t>
  </si>
  <si>
    <t>2.1. 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</si>
  <si>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Cумма выставленных требований в возмещение ущерба</t>
  </si>
  <si>
    <t>2.3. Изменение (увеличение, уменьшение) дебиторской задолженностей учреждения в разрезе поступлений (выплат), предусмотренных Планом финансово-хозяйственной деятельности учреждения, относительно предыдущего отчетного года (в процентах) с указанием причин образования просроченной дебиторской задолженности, нереальной к взысканию</t>
  </si>
  <si>
    <t>2.7. Общее количество потребителей, воспользовавшихся услугами (работами) учреждения (в том числе платными для потребителей) по видам услуг (работ)</t>
  </si>
  <si>
    <t>Примечание: * Сведения об исполнении государственного задания на оказание государственных услуг (выполнения работ) предоставляются по форме, установленной приложением № 2 к Положению о формировании государственного задания на оказание государственных услуг (выполнение работ) в отношении государственных учреждений Ростовской области и финансовом обеспечении выполнения государственного задания, утвержденному постановлением Правительства Ростовской области от 18.09.2015 № 582 «О порядке формирования государственного задания на оказание государственных услуг (выполнение работ) в отношении государственных учреждений Ростовской области и финансового обеспечения выполнения государственного задания»</t>
  </si>
  <si>
    <t>Приложение*</t>
  </si>
  <si>
    <t xml:space="preserve">общее количество потребителей, воспользовавшихся услугами (работами) автономного учреждения, в том числе количество потребителей: </t>
  </si>
  <si>
    <t xml:space="preserve"> общая балансовая стоимость имущества автономного учреждения, в том числе:</t>
  </si>
  <si>
    <t xml:space="preserve"> - балансовая стоимость закрепленного за автономным учреждением недвижимого имущества</t>
  </si>
  <si>
    <t xml:space="preserve"> - балансовая стоимость закрепленного за автономным учреждением особо ценного движимого имущества</t>
  </si>
  <si>
    <t xml:space="preserve">общая площадь объектов недвижимого имущества, закрепленная за автономным учреждением, в том числе: </t>
  </si>
  <si>
    <t>Стоимость по состоянию на 
1 октября отчетного года, рублей</t>
  </si>
  <si>
    <t>Плановые поступления 
(с учетом возврата),
рублей</t>
  </si>
  <si>
    <t>площадь недвижимого имущества, переданного в аренду</t>
  </si>
  <si>
    <t>Доходы от собственности</t>
  </si>
  <si>
    <t>Платное обучение</t>
  </si>
  <si>
    <t>Дополнительные образовательные услуги</t>
  </si>
  <si>
    <t>Предоставление общежития</t>
  </si>
  <si>
    <t>Прочие доходы</t>
  </si>
  <si>
    <t>ИТОГО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</si>
  <si>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</si>
  <si>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</si>
  <si>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</si>
  <si>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</si>
  <si>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 услуги по содержание имущества</t>
  </si>
  <si>
    <t>Прочие работы ,услуги</t>
  </si>
  <si>
    <t>Страхование</t>
  </si>
  <si>
    <t>Пособие по социальной помощи населениию в денежной форме</t>
  </si>
  <si>
    <t>Пособие по социальной помощи населениию в натуральной форме</t>
  </si>
  <si>
    <t>Налоги,пошлины,сборы</t>
  </si>
  <si>
    <t xml:space="preserve">Иные выплаты текущего характера </t>
  </si>
  <si>
    <t>Увеличение стоимости основных средств</t>
  </si>
  <si>
    <t>147887583,91 (78536982,21)</t>
  </si>
  <si>
    <t>19152163,01 (3619154,76)</t>
  </si>
  <si>
    <t>1. ДВИЖЕНИЕ ОСНОВНЫХ СРЕДСТВ</t>
  </si>
  <si>
    <t>1.1. Основные средства</t>
  </si>
  <si>
    <t>Жилые помещения</t>
  </si>
  <si>
    <t>Нежилые помещения (здания и сооружения)</t>
  </si>
  <si>
    <t>Инвестиционная недвижимость</t>
  </si>
  <si>
    <t>Машины и оборудование</t>
  </si>
  <si>
    <t>Транспортные средства</t>
  </si>
  <si>
    <t>Инвентарь производственный и хозяйственный</t>
  </si>
  <si>
    <t>Биологические ресурсы</t>
  </si>
  <si>
    <t>Прочие основные средства</t>
  </si>
  <si>
    <t>1.2. Амортизация основных средств</t>
  </si>
  <si>
    <t>Амортизация жилых помещений</t>
  </si>
  <si>
    <t>Амортизация нежилых помещений (зданий и сооружений)</t>
  </si>
  <si>
    <t>Амортизация инвестиционной недвижимости</t>
  </si>
  <si>
    <t>Амортизация машин и оборудования</t>
  </si>
  <si>
    <t>Амортизация транспортных средств</t>
  </si>
  <si>
    <t>Амортизация биологических ресурсов</t>
  </si>
  <si>
    <t>Амортизация прочих основных средств</t>
  </si>
  <si>
    <t>1.3. Остаточная стоимость основных средств</t>
  </si>
  <si>
    <t>Остаточная стоимость жилых помещений</t>
  </si>
  <si>
    <t>Остаточная стоимость нежилых помещений (зданий и сооружений)</t>
  </si>
  <si>
    <t>Остаточная стоимость нежилых помещений</t>
  </si>
  <si>
    <t>Остаточная инвестиционной недвижимости</t>
  </si>
  <si>
    <t>Остаточная стоимость сооружений</t>
  </si>
  <si>
    <t>Остаточная стоимость машин и оборудования</t>
  </si>
  <si>
    <t>Остаточная стоимость транспортных средств</t>
  </si>
  <si>
    <t>Остаточная стоимость производственного и хозяй- ственного инвентаря</t>
  </si>
  <si>
    <t>Остаточная стоимость биологических ресурсов</t>
  </si>
  <si>
    <t>Остаточная стоимость библиотечного фонда</t>
  </si>
  <si>
    <t>Остаточная стоимость прочих основных средств</t>
  </si>
  <si>
    <t>1.4. Вложения в  основные средства</t>
  </si>
  <si>
    <t xml:space="preserve">1.5. Основные средства в пути </t>
  </si>
  <si>
    <t>2. ДВИЖЕНИЕ НЕМАТЕРИАЛЬНЫХ АКТИВОВ</t>
  </si>
  <si>
    <t>2.1. Нематериальные активы</t>
  </si>
  <si>
    <t>2.2 Амортизация нематериальных активов</t>
  </si>
  <si>
    <t>2.3 Остаточная стоимость нематериальных активов</t>
  </si>
  <si>
    <t>2.4.Вложения в нематериальные активы</t>
  </si>
  <si>
    <t>3. ДВИЖЕНИЕ НЕПРОИЗВЕДЕННЫХ АКТИВОВ</t>
  </si>
  <si>
    <t>3.1. Непризведенные активы</t>
  </si>
  <si>
    <t>Земля</t>
  </si>
  <si>
    <t>Ресурсы недр</t>
  </si>
  <si>
    <t>Прочие непроизведенные активы</t>
  </si>
  <si>
    <t>3.2. Вложения в непроизведенные активы</t>
  </si>
  <si>
    <t>4. ДВИЖЕНИЕ МАТЕРИАЛЬНЫХ ЗАПАСОВ</t>
  </si>
  <si>
    <t>4.1. Материальные запасы</t>
  </si>
  <si>
    <t>5. ПРАВА ПОЛЬЗОВАНИЯ АКТИВАМИ</t>
  </si>
  <si>
    <t>5.1. Права пользования нефинансовыми активами</t>
  </si>
  <si>
    <t>Права пользования жилыми помещениями</t>
  </si>
  <si>
    <t>Права пользования нежилыми помещениями (зданиями и сооружениями)</t>
  </si>
  <si>
    <t>Права пользования машинами и оборудованием</t>
  </si>
  <si>
    <t>Права пользования транспортными средствами</t>
  </si>
  <si>
    <t>Права пользования инвентарем производственным и хозяйственным</t>
  </si>
  <si>
    <t>Права пользования биологическими ресурсами</t>
  </si>
  <si>
    <t>Права пользования прочими основными средствами</t>
  </si>
  <si>
    <t>Права пользования непроизведенными активами</t>
  </si>
  <si>
    <t>5.2. Амортизация прав пользования нефинансовыми активами</t>
  </si>
  <si>
    <t>Амортизация прав пользования жилыми помещениями</t>
  </si>
  <si>
    <t>Амортизация прав пользования нежилыми помещениями (зданиями и сооружениями)</t>
  </si>
  <si>
    <t>Амортизация прав пользования машинами и оборудованием</t>
  </si>
  <si>
    <t>Амортизация прав пользования транспортными средствами</t>
  </si>
  <si>
    <t>Амортизация прав пользования инвентарем производственным и хозяйственным</t>
  </si>
  <si>
    <t>Амортизация прав пользования биологическими ресурсами</t>
  </si>
  <si>
    <t>Амортизация прав пользования прочими основными средствами</t>
  </si>
  <si>
    <t>Амортизация прав пользования непроизведенными активами</t>
  </si>
  <si>
    <t>5.3. Остаточная стоимость прав пользования нефинансовыми активами</t>
  </si>
  <si>
    <t>Остаточная стоимость  прав пользования жилыми помещениями</t>
  </si>
  <si>
    <t>Остаточная стоимость  прав пользования нежилыми помещениями (зданиями и сооружениями)</t>
  </si>
  <si>
    <t>Остаточная стоимость  прав пользования машинами и оборудованием</t>
  </si>
  <si>
    <t>Остаточная стоимость  прав пользования транспортными средствами</t>
  </si>
  <si>
    <t>Остаточная стоимость  прав пользования инвентарем производственным и хозяйственным</t>
  </si>
  <si>
    <t>Остаточная стоимость  прав пользования биологическими ресурсами</t>
  </si>
  <si>
    <t>Остаточная стоимость  прав пользования прочими основными средствами</t>
  </si>
  <si>
    <t>Остаточная стоимость  прав пользования непроизведенными активами</t>
  </si>
  <si>
    <t>Директор государственного бюджетного профессионального образовательного учреждения "Ростовский-на-Дону автодорожный колледж"</t>
  </si>
  <si>
    <t>С.Ю. Гонтарев</t>
  </si>
  <si>
    <t>03442767</t>
  </si>
  <si>
    <t>6164101697</t>
  </si>
  <si>
    <t>616401001</t>
  </si>
  <si>
    <t>1.</t>
  </si>
  <si>
    <t>Реализация основных профессиональных образовательных программ- программ подготовки специалистов среднего звена (очная форма обучения)</t>
  </si>
  <si>
    <t>2.</t>
  </si>
  <si>
    <t>Реализация основных профессиональных образовательных программ- программ подготовки специалистов среднего звена (заочная форма обучения)</t>
  </si>
  <si>
    <t>Реализация основных программ профессионального обучения</t>
  </si>
  <si>
    <t>4.</t>
  </si>
  <si>
    <t>Реализация дополнительных профессиональных программ - программы повышения квалификации, программы профессиональной переподготовки</t>
  </si>
  <si>
    <t>Предоставление услуг по временному проживанию в общежитии Учреждения лицам, обучающимся или работающим в Учреждении на период их обучения, работы</t>
  </si>
  <si>
    <t>3.</t>
  </si>
  <si>
    <t>5.</t>
  </si>
  <si>
    <t>6.</t>
  </si>
  <si>
    <t>Оказание услуг по организации досуга, физическому и эстетическому развитию личности</t>
  </si>
  <si>
    <t>7.</t>
  </si>
  <si>
    <t>8.</t>
  </si>
  <si>
    <t>из них:</t>
  </si>
  <si>
    <t>Прочий персонал</t>
  </si>
  <si>
    <t>г.  Ростов-на-Дону,ул. Большая Садовая 26-28/9а</t>
  </si>
  <si>
    <t>Расчеты по коммунальным услугам 230223000</t>
  </si>
  <si>
    <t>Расчеты по приобретению материальных запасов 230234000</t>
  </si>
  <si>
    <t>Расчеты по прочим работам, услугам 430226000</t>
  </si>
  <si>
    <t>Расчеты по коммунальным услугам 430223000</t>
  </si>
  <si>
    <t>Расчеты по налогу на добавленную стоимость 230304000</t>
  </si>
  <si>
    <t>Расчеты по Заработной плате230211000</t>
  </si>
  <si>
    <t>Доходы будующих периодов 440140000</t>
  </si>
  <si>
    <t>Доходы будующих периодов 240140000</t>
  </si>
  <si>
    <t>Реализация основных профессиональных образовательных программ-програм подготовки специалистов сраднего звена(очная форма обучения)</t>
  </si>
  <si>
    <t>платные/
бесплатные услуги</t>
  </si>
  <si>
    <t>платные услуги</t>
  </si>
  <si>
    <t>01</t>
  </si>
  <si>
    <t>января</t>
  </si>
  <si>
    <t>Расчеты по доходам от компенсации затрат220934000</t>
  </si>
  <si>
    <t>21</t>
  </si>
  <si>
    <t>01.01.2021</t>
  </si>
  <si>
    <t xml:space="preserve"> государственное бюджетное профессиональное образовательное учреждение Ростовской области " Ростовский-на-Дону автодорожный колледж"</t>
  </si>
  <si>
    <t>о результатах деятельности государственного учреждения, находящегося в ведении министерства общего и профессионального образования Ростовской области, и закрепленного за ним имущества за 2020 год</t>
  </si>
  <si>
    <t>Увеличение стоимости горюче-смазочных</t>
  </si>
  <si>
    <t>Увелечение стоимости строительных материалов</t>
  </si>
  <si>
    <t xml:space="preserve">Наименование вида платных услуг (выполнения работ) и  приносящей доход деятельности </t>
  </si>
  <si>
    <t>Реализация основных профессиональных образовательных программ-програм подготовки специалистов сраднего звена (заочная форма обучения)</t>
  </si>
  <si>
    <t>Реализация дополнительной программ профессионального обучения  "Водитель автотранспортных средств категория В"</t>
  </si>
  <si>
    <t>Реализация дополнительной программ профессионального обучения  "Тракторист"</t>
  </si>
  <si>
    <t>Реализация дополнительной программ профессионального обучения  "Водитель погрузчика"</t>
  </si>
  <si>
    <t>Реализация дополнительной программ профессионального обучения  "Водитель внедорожных мототранспортных средств"</t>
  </si>
  <si>
    <t>Реализация дополнительной профессиональной  программ повышения квалификации "Контроль качества при строительстве, ремонте и реконструкции автомобильных дорог</t>
  </si>
  <si>
    <t>Реализация дополнительной профессиональной  программ повышения квалификации "20 часове занятия с водителями"</t>
  </si>
  <si>
    <t>Организация перевозок и управление на городском наземном и электрическом транспорте</t>
  </si>
  <si>
    <t>Расчеты по приобретению материальных запасов 430234000</t>
  </si>
  <si>
    <t>Расчеты по Заработной плате230211000 (266)</t>
  </si>
  <si>
    <t>1.4. Средняя заработная плата сотрудников учреждения за 2020год</t>
  </si>
  <si>
    <t>Средняя численность работников за отчетный период за счет всех источников расходов учреждения (чел.)</t>
  </si>
  <si>
    <t>Среднемесячная заработная плата работников  за отчетный период за счет всех источников расходов учреждения, рублей</t>
  </si>
  <si>
    <t>Всего</t>
  </si>
  <si>
    <t xml:space="preserve">Руководитель организации </t>
  </si>
  <si>
    <t>Заместители руководителя, руководители структурных подразделений  и их заместители</t>
  </si>
  <si>
    <t xml:space="preserve">Педагогические работники </t>
  </si>
  <si>
    <t>3.1.</t>
  </si>
  <si>
    <t>учителя</t>
  </si>
  <si>
    <t>3.2.</t>
  </si>
  <si>
    <t>воспитатели общеобразовательных учреждений</t>
  </si>
  <si>
    <t>3.3.</t>
  </si>
  <si>
    <t>преподаватели</t>
  </si>
  <si>
    <t>3.4.</t>
  </si>
  <si>
    <t>мастера производственного обучения</t>
  </si>
  <si>
    <t>3.5.</t>
  </si>
  <si>
    <t>профессорско-преподавательский состав</t>
  </si>
  <si>
    <t>Медицинский персонал</t>
  </si>
  <si>
    <t>5.1.</t>
  </si>
  <si>
    <t>врачи</t>
  </si>
  <si>
    <t>5.2.</t>
  </si>
  <si>
    <t>средний медицинский персонал</t>
  </si>
  <si>
    <t>5.3.</t>
  </si>
  <si>
    <t>младший медицинский персонал</t>
  </si>
  <si>
    <t>Работники культуры</t>
  </si>
  <si>
    <t>Руководящие работники (руководитель, заместители руководителя, главный бухгалтер и руководители структурных подразделений)</t>
  </si>
  <si>
    <t>1.1.</t>
  </si>
  <si>
    <t>руководитель</t>
  </si>
  <si>
    <t>высшая квалификационная категория-60 чел.первая квилификационная категория-22 чел.</t>
  </si>
  <si>
    <t>2.1.</t>
  </si>
  <si>
    <t>2.2.</t>
  </si>
  <si>
    <t>2.3.</t>
  </si>
  <si>
    <t>высшая квалификационная категория-44 чел.первая квилификационная категория-13 чел.</t>
  </si>
  <si>
    <t>Увеличена педнагрузка по учебным планам</t>
  </si>
  <si>
    <t>2.4.</t>
  </si>
  <si>
    <t>высшая квалификационная категория-1 чел.первая квилификационная категория-2 чел.</t>
  </si>
  <si>
    <t>уменьшено кол-во часов на учебную практику по учебным планам</t>
  </si>
  <si>
    <t xml:space="preserve">физические лица </t>
  </si>
  <si>
    <t>147887583,91 (77000406,81)</t>
  </si>
  <si>
    <t>2408821,48 (1075567,37)</t>
  </si>
  <si>
    <t>1292508,40 (705710,22)</t>
  </si>
  <si>
    <t>43731177,71 (3780445,91)</t>
  </si>
  <si>
    <t>43845206,67  (4642265,10)</t>
  </si>
  <si>
    <t>21090800,10 (3624454,50)</t>
  </si>
  <si>
    <t xml:space="preserve">Реализация в пределах установленного государственного задания  основных профессиональных образовательных программ: образовательные программы среднего профессионального образования- программы подготовки квалифицированных рабочих, служащих, программы подготовки специалистов среднего звена </t>
  </si>
  <si>
    <t>Реализация мер социальной поддержки отдельных категорий обучающихся в соответствии с действующим законодательством</t>
  </si>
  <si>
    <t>Организация питания обучающихся в специально отведенном помещении в соответствии с действующим законодательством</t>
  </si>
  <si>
    <t>Реализация платных образовательных услуг, предоставляемых Учреждением сверх установленного государственного задания основных профессиональных образовательных программ: образовательные программы среднего профессионального образования - программы подготовки квалифицированных рабочих, служащих, программы подготовки специалистов среднего звена (в соответствии с имеющейся лицензией)</t>
  </si>
  <si>
    <t>Оказание первичной медико-санитарной помощи обучающимся в порядке, установленном законодательством в сфере охраны здоровья</t>
  </si>
  <si>
    <t xml:space="preserve">Реализация платных образовательных услуг, предоставляемых Учреждением: основных программ профессионального обучения - программы профессиональной подготовки по профессиям рабочих, должностям служащих, программы переподготовки рабочих, служащих, программы повышения квалификации рабочих, служащих (в соответствии с имеющейся лицензией) </t>
  </si>
  <si>
    <t>Организация и проведение научных и практических конференций,семинаров, круглых столов, выставок, олимпиад, конкурсов, культурно-массовых мероприятий, в том числе с участием иностранных юридических и физических лиц</t>
  </si>
  <si>
    <t>Оказание учебно-методических, информационных, консультационных (консалтинговых) и маркетинговых услуг в сфере образования</t>
  </si>
  <si>
    <t>Реализация дополнительных общеобразовательных программ (в соответствии с имеющейся лицензией): дополнительных общеразвивающих программ и дополнительных предпрофессиональных программ</t>
  </si>
  <si>
    <t xml:space="preserve">Реализация иных, приносящих доход видов деятельности Учреждения, в том числе посредством заключения с юридическими и физическими лицами договоров (гражданско-правовых договоров, государственных контрактов) оказание платных услуг, выполнения работ: </t>
  </si>
  <si>
    <t>9.</t>
  </si>
  <si>
    <t>выполнение копировальных и множительных работ;</t>
  </si>
  <si>
    <t>10.</t>
  </si>
  <si>
    <t>изготовление учебно-наглядных пособий, содержащих обучающие программы, информационные материалы;</t>
  </si>
  <si>
    <t>11.</t>
  </si>
  <si>
    <t>предоставление услуг столовой (буфета), реализация продукции общественного питания, изготовленной или приобретенной за счёт средств от приносящей доход деятельности;</t>
  </si>
  <si>
    <t>12.</t>
  </si>
  <si>
    <t>реализация собственной продукции, работ и услуг, произведенных в рамках учебно-производственного обучения: выполнение слесарных,сварочных и станочных работ, услуг по ремонту тракторов, дорожной техники и двигателей внутреннего сгорания до 100 л.с.; оказание услуг по техническому обслуживанию и ремонту автотранспортных средств, выполнение работ по бетонированию; выполнение геодезических работ; выполнение работ по ремонту и содержанию автомобильных дорог;</t>
  </si>
  <si>
    <t>13.</t>
  </si>
  <si>
    <t>предоставление услуг по временному проживанию в общежитии Учреждения лицам, обучающимся или работающим в Учреждении на период их обучения, работы;</t>
  </si>
  <si>
    <t>14.</t>
  </si>
  <si>
    <t>предоставление услуг по временному проживанию в общежитии обучающимся в других образовательных учреждениях на период их обучения либо участия в проводимых Учреждением учебных мероприятиях, конференциях, семинарах, конкурсах профессионального мастерства, олимпиадах по учебным предметам, при наличии свободных мест;</t>
  </si>
  <si>
    <t>15.</t>
  </si>
  <si>
    <t>реализация дополнительного профессионального образования: дополнительных профессиональных программ - программ повышения квалификации и программ профессиональной переподготовки (в соответствии с имеющейся лицензией).</t>
  </si>
  <si>
    <t>1.2. 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</si>
  <si>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Услуги (работы), которые оказываются потребителям за плату в случаях, предусмотренных нормативными правовыми (правовыми) актами</t>
  </si>
  <si>
    <t>Категория потребителей услуг (работ)</t>
  </si>
  <si>
    <t>физические лица</t>
  </si>
  <si>
    <t>физические лица и юридические лица</t>
  </si>
  <si>
    <t>1.3. 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</si>
  <si>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Наименование разрешительного документа</t>
  </si>
  <si>
    <t xml:space="preserve">Дата выдачи </t>
  </si>
  <si>
    <t>Номер</t>
  </si>
  <si>
    <t>Срок действия</t>
  </si>
  <si>
    <t>Устав</t>
  </si>
  <si>
    <t>2 апреля 2015г.</t>
  </si>
  <si>
    <t>б/н</t>
  </si>
  <si>
    <t>бессрочно</t>
  </si>
  <si>
    <t>Лицензия</t>
  </si>
  <si>
    <t>31 октября 2019</t>
  </si>
  <si>
    <t>Свидетельство о государственной регистрации</t>
  </si>
  <si>
    <t>09.02.1994г.</t>
  </si>
  <si>
    <t>серия 61 №007790076</t>
  </si>
  <si>
    <t>Свидетельство о государственной аккредитации</t>
  </si>
  <si>
    <t>30 января 2020г.</t>
  </si>
  <si>
    <t>30 января 2026 г.</t>
  </si>
  <si>
    <t>Доходы будующих периодов 540140000</t>
  </si>
  <si>
    <t>Прочие несоциальные выплаты персоналу в денежной форме</t>
  </si>
  <si>
    <t>Арендная плата за пользование имуществом (за исключением земельных участков и других обособленных природных объектов)</t>
  </si>
  <si>
    <t>Аренда за пользование земельными участками и другими обособленными природными объектами</t>
  </si>
  <si>
    <t>Пособие по социальной помощи населению в натуральной форме</t>
  </si>
  <si>
    <t>Социальные пособия и компенсации персоналу в денежной форме</t>
  </si>
  <si>
    <t>Штрафы за нарушение законодательства о налогах и сборах,законодательство о страховых взносах</t>
  </si>
  <si>
    <t>Штрафы за нарушение законодательства о закупках и нарушение условий контрактов(договоров</t>
  </si>
  <si>
    <t>Иные выплаты текущего характера физическим лицам</t>
  </si>
  <si>
    <t>Иные выплаты текущего характера организациям</t>
  </si>
  <si>
    <t>Увелечение стоимости прочих материальных запасов</t>
  </si>
  <si>
    <t>Увелечение стоимости прочих материальных запасов однократного применения</t>
  </si>
  <si>
    <t xml:space="preserve">(заполняют бюджетные и автономные учреждения) </t>
  </si>
  <si>
    <t>ГБПОУ РО "РАДК"</t>
  </si>
  <si>
    <t>Нефинансовые активы на начало года (01.01.2020)</t>
  </si>
  <si>
    <t>Нефинансовые активы на конец года (01.01.2021)</t>
  </si>
  <si>
    <t>Амортизация инвентаря производственного и хозяйственного</t>
  </si>
  <si>
    <t>Остаточная стоимость инвентаря производственного и хозяйственного</t>
  </si>
  <si>
    <t>Кассовые поступления 
(с учетом возвратов), рублей</t>
  </si>
  <si>
    <t>ДОХОДЫ ОТ СОБСТВЕННОСТИ</t>
  </si>
  <si>
    <t>ДОХОДЫ ОТ ОКАЗАНИЯ ПЛАТНЫХ УСЛУГ (РАБОТ), КОМПЕНСАЦИИ ЗАТРАТ</t>
  </si>
  <si>
    <t>БЕЗВОЗМЕЗДНЫЕ ДЕНЕЖНЫЕ ПОСТУПЛЕНИЯ</t>
  </si>
  <si>
    <t>ПРОЧИЕ ДОХОДЫ</t>
  </si>
  <si>
    <t>0704 0000000000 111 211</t>
  </si>
  <si>
    <t>0704 0000000000 112 212</t>
  </si>
  <si>
    <t>0704 0000000000 119 213</t>
  </si>
  <si>
    <t>0704 0000000000 244 221</t>
  </si>
  <si>
    <t>0704 0000000000 244 223</t>
  </si>
  <si>
    <t>0704 0000000000 244 224</t>
  </si>
  <si>
    <t>0704 0000000000 243 225</t>
  </si>
  <si>
    <t>0704 0000000000 244 225</t>
  </si>
  <si>
    <t>0704 0000000000 112 226</t>
  </si>
  <si>
    <t>0704 0000000000 244 226</t>
  </si>
  <si>
    <t>0704 0000000000 244 227</t>
  </si>
  <si>
    <t>0704 0000000000 244 229</t>
  </si>
  <si>
    <t>1004 0000000000 321 262</t>
  </si>
  <si>
    <t>1004 0000000000 321 263</t>
  </si>
  <si>
    <t>1004 0000000000 323 263</t>
  </si>
  <si>
    <t>0704 0000000000 111 266</t>
  </si>
  <si>
    <t>0704 0000000000 851 291</t>
  </si>
  <si>
    <t>0704 0000000000 852 291</t>
  </si>
  <si>
    <t>0704 0000000000 853 291</t>
  </si>
  <si>
    <t>0704 0000000000 853 292</t>
  </si>
  <si>
    <t>0704 0000000000 853 293</t>
  </si>
  <si>
    <t>0704 0000000000 340 296</t>
  </si>
  <si>
    <t>0704 0000000000 831 297</t>
  </si>
  <si>
    <t>0704 0000000000 853 297</t>
  </si>
  <si>
    <t>0704 0000000000 244 310</t>
  </si>
  <si>
    <t>0704 0000000000 244 343</t>
  </si>
  <si>
    <t>0704 0000000000 244 344</t>
  </si>
  <si>
    <t>0704 0000000000 244 346</t>
  </si>
  <si>
    <t>0704 0000000000 244 349</t>
  </si>
  <si>
    <t>Причины образования дебиторской задолженности, нереальной к взысканию</t>
  </si>
  <si>
    <t>Причины образования просроченной кредиторской задолженности</t>
  </si>
  <si>
    <t>Расчеты по доходов от операционной аренды 220521000</t>
  </si>
  <si>
    <t>Расчеты по условным арендным платежам 220535000</t>
  </si>
  <si>
    <t>Расчеты по авансам  по работам,услугам по содержанию  имущества 220625000</t>
  </si>
  <si>
    <t>Расчеты по доходов от оказания платных услуг220531000</t>
  </si>
  <si>
    <t>Расчеты по доходам от платных услуг 420531000</t>
  </si>
  <si>
    <t>Расчеты по поступлениям текущего характера бюджетным и автономным учреждениям от сектора государственного управления520552000 (0704)</t>
  </si>
  <si>
    <t>Расчеты по поступлениям текущего характера бюджетным и автономным учреждениям от сектора государственного управления520552000 (1004)</t>
  </si>
  <si>
    <t>Расчеты по налогу на прибыль организации 230303000</t>
  </si>
  <si>
    <t>Расчеты по налогу на прибыль  организации 230303000</t>
  </si>
  <si>
    <t>Расчеты по страховым взносам на обязательное социальное страхование от несчастных случаев на производстве и профессиональных заболеваний230306000</t>
  </si>
  <si>
    <t>Расчеты по страховым взносам на обязательное  пенсионное на выплату страховой части трудовой пенсии230310000</t>
  </si>
  <si>
    <t>Расчеты по страховым взносам на обязательное  медецинское страхование в территориальный ФОМС 230307000</t>
  </si>
  <si>
    <t>Расчеты по  налогам на доходы физических лиц 230301000</t>
  </si>
  <si>
    <t>Расчеты по удержаниям из выплат  по оплате труда 430403000</t>
  </si>
  <si>
    <t>Расчеты по удержаниям из выплат  по оплате труда 230403000</t>
  </si>
  <si>
    <t>Расчеты по страховым взносам на обязательное  социальное страхование 230302000</t>
  </si>
  <si>
    <t>446/1392</t>
  </si>
  <si>
    <t>35/473</t>
  </si>
  <si>
    <t>222/8</t>
  </si>
  <si>
    <t>В связи с увеличением объема оказания услуг по доп. образованию (увеличено количество слушателей)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</si>
</sst>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0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1"/>
      <name val="Times New Roman"/>
      <family val="2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2"/>
      <charset val="204"/>
    </font>
    <font>
      <b/>
      <i/>
      <sz val="16"/>
      <color theme="1"/>
      <name val="Times New Roman"/>
      <family val="2"/>
      <charset val="204"/>
    </font>
    <font>
      <b/>
      <sz val="20"/>
      <color theme="1"/>
      <name val="Times New Roman"/>
      <family val="2"/>
      <charset val="204"/>
    </font>
    <font>
      <sz val="20"/>
      <color theme="1"/>
      <name val="Times New Roman"/>
      <family val="2"/>
      <charset val="204"/>
    </font>
    <font>
      <b/>
      <i/>
      <sz val="20"/>
      <color theme="1"/>
      <name val="Times New Roman"/>
      <family val="2"/>
      <charset val="204"/>
    </font>
    <font>
      <b/>
      <sz val="22"/>
      <color theme="1"/>
      <name val="Times New Roman"/>
      <family val="2"/>
      <charset val="204"/>
    </font>
    <font>
      <sz val="22"/>
      <color theme="1"/>
      <name val="Times New Roman"/>
      <family val="2"/>
      <charset val="204"/>
    </font>
    <font>
      <i/>
      <sz val="22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i/>
      <sz val="16"/>
      <color theme="1"/>
      <name val="Times New Roman"/>
      <family val="2"/>
      <charset val="204"/>
    </font>
    <font>
      <b/>
      <i/>
      <sz val="20"/>
      <color theme="1"/>
      <name val="Times New Roman"/>
      <family val="1"/>
      <charset val="204"/>
    </font>
    <font>
      <sz val="22"/>
      <color rgb="FFFF0000"/>
      <name val="Times New Roman"/>
      <family val="2"/>
      <charset val="204"/>
    </font>
    <font>
      <sz val="2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/>
  </cellStyleXfs>
  <cellXfs count="353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1" fillId="0" borderId="0" xfId="2"/>
    <xf numFmtId="0" fontId="2" fillId="0" borderId="0" xfId="1"/>
    <xf numFmtId="49" fontId="6" fillId="0" borderId="0" xfId="1" applyNumberFormat="1" applyFont="1" applyBorder="1" applyAlignment="1">
      <alignment horizontal="left"/>
    </xf>
    <xf numFmtId="0" fontId="6" fillId="0" borderId="0" xfId="1" applyFont="1" applyAlignment="1"/>
    <xf numFmtId="0" fontId="6" fillId="0" borderId="0" xfId="1" applyFont="1" applyAlignment="1">
      <alignment horizontal="left"/>
    </xf>
    <xf numFmtId="0" fontId="0" fillId="2" borderId="0" xfId="0" applyFill="1"/>
    <xf numFmtId="0" fontId="10" fillId="2" borderId="0" xfId="0" applyFont="1" applyFill="1"/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0" fillId="0" borderId="3" xfId="0" applyBorder="1" applyAlignment="1">
      <alignment horizontal="center" vertical="center" wrapText="1"/>
    </xf>
    <xf numFmtId="0" fontId="17" fillId="0" borderId="0" xfId="0" applyFont="1"/>
    <xf numFmtId="0" fontId="0" fillId="0" borderId="3" xfId="0" applyFill="1" applyBorder="1"/>
    <xf numFmtId="0" fontId="18" fillId="0" borderId="3" xfId="0" applyFont="1" applyFill="1" applyBorder="1"/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3" xfId="0" applyFill="1" applyBorder="1" applyAlignment="1">
      <alignment horizontal="left" vertical="center" wrapText="1"/>
    </xf>
    <xf numFmtId="0" fontId="21" fillId="0" borderId="3" xfId="0" applyFont="1" applyFill="1" applyBorder="1" applyAlignment="1">
      <alignment vertical="distributed" wrapText="1"/>
    </xf>
    <xf numFmtId="0" fontId="0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9" xfId="0" applyFill="1" applyBorder="1"/>
    <xf numFmtId="0" fontId="0" fillId="0" borderId="3" xfId="0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 wrapText="1"/>
    </xf>
    <xf numFmtId="16" fontId="0" fillId="0" borderId="3" xfId="0" applyNumberFormat="1" applyFill="1" applyBorder="1" applyAlignment="1">
      <alignment horizontal="center"/>
    </xf>
    <xf numFmtId="0" fontId="6" fillId="0" borderId="1" xfId="1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/>
    </xf>
    <xf numFmtId="0" fontId="20" fillId="0" borderId="3" xfId="1" applyFont="1" applyFill="1" applyBorder="1" applyAlignment="1">
      <alignment vertical="center" wrapText="1" shrinkToFit="1"/>
    </xf>
    <xf numFmtId="0" fontId="20" fillId="0" borderId="3" xfId="1" applyFont="1" applyFill="1" applyBorder="1" applyAlignment="1">
      <alignment horizontal="left" vertical="center" wrapText="1" shrinkToFit="1"/>
    </xf>
    <xf numFmtId="0" fontId="3" fillId="0" borderId="3" xfId="0" applyFont="1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vertical="center"/>
    </xf>
    <xf numFmtId="0" fontId="24" fillId="0" borderId="0" xfId="0" applyFont="1" applyFill="1"/>
    <xf numFmtId="0" fontId="24" fillId="0" borderId="3" xfId="0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center"/>
    </xf>
    <xf numFmtId="0" fontId="24" fillId="0" borderId="3" xfId="0" applyFont="1" applyFill="1" applyBorder="1"/>
    <xf numFmtId="0" fontId="26" fillId="0" borderId="3" xfId="0" applyFont="1" applyFill="1" applyBorder="1" applyAlignment="1">
      <alignment wrapText="1"/>
    </xf>
    <xf numFmtId="2" fontId="26" fillId="0" borderId="3" xfId="0" applyNumberFormat="1" applyFont="1" applyFill="1" applyBorder="1"/>
    <xf numFmtId="0" fontId="26" fillId="0" borderId="3" xfId="0" applyFont="1" applyFill="1" applyBorder="1"/>
    <xf numFmtId="164" fontId="24" fillId="0" borderId="3" xfId="0" applyNumberFormat="1" applyFont="1" applyFill="1" applyBorder="1"/>
    <xf numFmtId="2" fontId="24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/>
    </xf>
    <xf numFmtId="0" fontId="29" fillId="0" borderId="3" xfId="0" applyFont="1" applyFill="1" applyBorder="1" applyAlignment="1">
      <alignment wrapText="1"/>
    </xf>
    <xf numFmtId="164" fontId="28" fillId="0" borderId="3" xfId="0" applyNumberFormat="1" applyFont="1" applyFill="1" applyBorder="1" applyAlignment="1">
      <alignment horizontal="center"/>
    </xf>
    <xf numFmtId="2" fontId="29" fillId="0" borderId="3" xfId="0" applyNumberFormat="1" applyFont="1" applyFill="1" applyBorder="1" applyAlignment="1">
      <alignment horizontal="right"/>
    </xf>
    <xf numFmtId="0" fontId="29" fillId="0" borderId="3" xfId="0" applyFont="1" applyFill="1" applyBorder="1"/>
    <xf numFmtId="0" fontId="29" fillId="0" borderId="3" xfId="0" applyFont="1" applyFill="1" applyBorder="1" applyAlignment="1">
      <alignment horizontal="right"/>
    </xf>
    <xf numFmtId="0" fontId="29" fillId="0" borderId="3" xfId="0" applyFont="1" applyFill="1" applyBorder="1" applyAlignment="1">
      <alignment horizontal="center"/>
    </xf>
    <xf numFmtId="2" fontId="29" fillId="0" borderId="3" xfId="0" applyNumberFormat="1" applyFont="1" applyFill="1" applyBorder="1" applyAlignment="1">
      <alignment horizontal="center"/>
    </xf>
    <xf numFmtId="2" fontId="29" fillId="0" borderId="3" xfId="0" applyNumberFormat="1" applyFont="1" applyFill="1" applyBorder="1"/>
    <xf numFmtId="0" fontId="28" fillId="0" borderId="0" xfId="0" applyFont="1" applyFill="1"/>
    <xf numFmtId="0" fontId="28" fillId="0" borderId="3" xfId="0" applyFont="1" applyFill="1" applyBorder="1" applyAlignment="1">
      <alignment horizontal="right"/>
    </xf>
    <xf numFmtId="0" fontId="31" fillId="0" borderId="0" xfId="0" applyFont="1" applyFill="1"/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1" fillId="0" borderId="0" xfId="2" applyFill="1"/>
    <xf numFmtId="0" fontId="5" fillId="0" borderId="0" xfId="0" applyFont="1" applyFill="1" applyAlignment="1">
      <alignment horizontal="right" vertical="center"/>
    </xf>
    <xf numFmtId="0" fontId="2" fillId="0" borderId="0" xfId="1" applyFill="1"/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vertical="top"/>
    </xf>
    <xf numFmtId="0" fontId="6" fillId="0" borderId="0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top"/>
    </xf>
    <xf numFmtId="49" fontId="7" fillId="0" borderId="0" xfId="1" applyNumberFormat="1" applyFont="1" applyFill="1" applyBorder="1" applyAlignment="1">
      <alignment horizontal="center" vertical="top"/>
    </xf>
    <xf numFmtId="49" fontId="6" fillId="0" borderId="0" xfId="1" applyNumberFormat="1" applyFont="1" applyFill="1" applyBorder="1" applyAlignment="1">
      <alignment horizontal="left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 wrapText="1"/>
    </xf>
    <xf numFmtId="0" fontId="6" fillId="0" borderId="0" xfId="1" applyFont="1" applyFill="1"/>
    <xf numFmtId="49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/>
    <xf numFmtId="0" fontId="6" fillId="0" borderId="4" xfId="1" applyFont="1" applyFill="1" applyBorder="1" applyAlignment="1">
      <alignment wrapText="1"/>
    </xf>
    <xf numFmtId="0" fontId="6" fillId="0" borderId="4" xfId="1" applyFont="1" applyFill="1" applyBorder="1"/>
    <xf numFmtId="0" fontId="6" fillId="0" borderId="6" xfId="1" applyFont="1" applyFill="1" applyBorder="1"/>
    <xf numFmtId="0" fontId="6" fillId="0" borderId="6" xfId="1" applyFont="1" applyFill="1" applyBorder="1" applyAlignment="1">
      <alignment horizontal="right"/>
    </xf>
    <xf numFmtId="0" fontId="6" fillId="0" borderId="4" xfId="1" applyFont="1" applyFill="1" applyBorder="1" applyAlignment="1">
      <alignment horizontal="right"/>
    </xf>
    <xf numFmtId="0" fontId="6" fillId="0" borderId="7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4" fontId="3" fillId="2" borderId="3" xfId="3" applyNumberFormat="1" applyFont="1" applyFill="1" applyBorder="1" applyAlignment="1">
      <alignment horizontal="center" vertical="center" wrapText="1"/>
    </xf>
    <xf numFmtId="0" fontId="3" fillId="2" borderId="21" xfId="3" applyFont="1" applyFill="1" applyBorder="1" applyAlignment="1">
      <alignment horizontal="center" vertical="center" wrapText="1"/>
    </xf>
    <xf numFmtId="3" fontId="3" fillId="2" borderId="3" xfId="3" applyNumberFormat="1" applyFont="1" applyFill="1" applyBorder="1" applyAlignment="1">
      <alignment horizontal="center" vertical="center" wrapText="1"/>
    </xf>
    <xf numFmtId="3" fontId="3" fillId="2" borderId="22" xfId="3" applyNumberFormat="1" applyFont="1" applyFill="1" applyBorder="1" applyAlignment="1">
      <alignment horizontal="center" vertical="center" wrapText="1"/>
    </xf>
    <xf numFmtId="49" fontId="21" fillId="2" borderId="21" xfId="3" applyNumberFormat="1" applyFont="1" applyFill="1" applyBorder="1" applyAlignment="1">
      <alignment horizontal="center" vertical="center" wrapText="1"/>
    </xf>
    <xf numFmtId="49" fontId="33" fillId="2" borderId="3" xfId="0" applyNumberFormat="1" applyFont="1" applyFill="1" applyBorder="1" applyAlignment="1" applyProtection="1">
      <alignment horizontal="left" vertical="center" wrapText="1"/>
    </xf>
    <xf numFmtId="4" fontId="21" fillId="2" borderId="3" xfId="3" applyNumberFormat="1" applyFont="1" applyFill="1" applyBorder="1" applyAlignment="1">
      <alignment horizontal="right" vertical="center" wrapText="1"/>
    </xf>
    <xf numFmtId="165" fontId="21" fillId="2" borderId="22" xfId="3" applyNumberFormat="1" applyFont="1" applyFill="1" applyBorder="1" applyAlignment="1">
      <alignment horizontal="right" vertical="center" wrapText="1"/>
    </xf>
    <xf numFmtId="49" fontId="34" fillId="4" borderId="3" xfId="0" applyNumberFormat="1" applyFont="1" applyFill="1" applyBorder="1" applyAlignment="1" applyProtection="1">
      <alignment horizontal="left" vertical="center" wrapText="1"/>
    </xf>
    <xf numFmtId="4" fontId="3" fillId="5" borderId="3" xfId="3" applyNumberFormat="1" applyFont="1" applyFill="1" applyBorder="1" applyAlignment="1">
      <alignment horizontal="right" vertical="center" wrapText="1"/>
    </xf>
    <xf numFmtId="4" fontId="3" fillId="4" borderId="3" xfId="3" applyNumberFormat="1" applyFont="1" applyFill="1" applyBorder="1" applyAlignment="1">
      <alignment horizontal="right" vertical="center" wrapText="1"/>
    </xf>
    <xf numFmtId="165" fontId="3" fillId="4" borderId="22" xfId="3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 applyProtection="1">
      <alignment horizontal="left" vertical="center" wrapText="1"/>
    </xf>
    <xf numFmtId="4" fontId="21" fillId="0" borderId="3" xfId="3" applyNumberFormat="1" applyFont="1" applyFill="1" applyBorder="1" applyAlignment="1">
      <alignment horizontal="right" vertical="center" wrapText="1"/>
    </xf>
    <xf numFmtId="4" fontId="21" fillId="2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Border="1" applyAlignment="1">
      <alignment horizontal="right" vertical="center"/>
    </xf>
    <xf numFmtId="4" fontId="33" fillId="4" borderId="3" xfId="0" applyNumberFormat="1" applyFont="1" applyFill="1" applyBorder="1" applyAlignment="1" applyProtection="1">
      <alignment horizontal="right"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49" fontId="33" fillId="0" borderId="3" xfId="0" applyNumberFormat="1" applyFont="1" applyFill="1" applyBorder="1" applyAlignment="1" applyProtection="1">
      <alignment horizontal="left" vertical="center" wrapText="1"/>
    </xf>
    <xf numFmtId="4" fontId="21" fillId="0" borderId="3" xfId="0" applyNumberFormat="1" applyFont="1" applyFill="1" applyBorder="1" applyAlignment="1">
      <alignment horizontal="right" vertical="center" wrapText="1"/>
    </xf>
    <xf numFmtId="165" fontId="21" fillId="0" borderId="22" xfId="3" applyNumberFormat="1" applyFont="1" applyFill="1" applyBorder="1" applyAlignment="1">
      <alignment horizontal="right" vertical="center" wrapText="1"/>
    </xf>
    <xf numFmtId="49" fontId="34" fillId="5" borderId="3" xfId="0" applyNumberFormat="1" applyFont="1" applyFill="1" applyBorder="1" applyAlignment="1" applyProtection="1">
      <alignment horizontal="left" vertical="center" wrapText="1"/>
    </xf>
    <xf numFmtId="165" fontId="3" fillId="5" borderId="22" xfId="3" applyNumberFormat="1" applyFont="1" applyFill="1" applyBorder="1" applyAlignment="1">
      <alignment horizontal="right" vertical="center" wrapText="1"/>
    </xf>
    <xf numFmtId="4" fontId="33" fillId="2" borderId="3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3" xfId="3" applyNumberFormat="1" applyFont="1" applyFill="1" applyBorder="1" applyAlignment="1">
      <alignment horizontal="right" vertical="center" wrapText="1"/>
    </xf>
    <xf numFmtId="165" fontId="3" fillId="0" borderId="22" xfId="3" applyNumberFormat="1" applyFont="1" applyFill="1" applyBorder="1" applyAlignment="1">
      <alignment horizontal="right" vertical="center" wrapText="1"/>
    </xf>
    <xf numFmtId="49" fontId="21" fillId="2" borderId="21" xfId="0" applyNumberFormat="1" applyFont="1" applyFill="1" applyBorder="1" applyAlignment="1">
      <alignment horizontal="center" vertical="center" wrapText="1"/>
    </xf>
    <xf numFmtId="49" fontId="18" fillId="5" borderId="3" xfId="0" applyNumberFormat="1" applyFont="1" applyFill="1" applyBorder="1" applyAlignment="1">
      <alignment horizontal="left" vertical="center" wrapText="1"/>
    </xf>
    <xf numFmtId="49" fontId="21" fillId="2" borderId="3" xfId="0" applyNumberFormat="1" applyFont="1" applyFill="1" applyBorder="1" applyAlignment="1">
      <alignment horizontal="left" vertical="center" wrapText="1"/>
    </xf>
    <xf numFmtId="4" fontId="21" fillId="5" borderId="3" xfId="0" applyNumberFormat="1" applyFont="1" applyFill="1" applyBorder="1" applyAlignment="1">
      <alignment horizontal="right" vertical="center" wrapText="1"/>
    </xf>
    <xf numFmtId="4" fontId="21" fillId="5" borderId="3" xfId="3" applyNumberFormat="1" applyFont="1" applyFill="1" applyBorder="1" applyAlignment="1">
      <alignment horizontal="right" vertical="center" wrapText="1"/>
    </xf>
    <xf numFmtId="49" fontId="21" fillId="2" borderId="23" xfId="0" applyNumberFormat="1" applyFont="1" applyFill="1" applyBorder="1" applyAlignment="1">
      <alignment horizontal="center" vertical="center" wrapText="1"/>
    </xf>
    <xf numFmtId="49" fontId="21" fillId="2" borderId="24" xfId="0" applyNumberFormat="1" applyFont="1" applyFill="1" applyBorder="1" applyAlignment="1">
      <alignment horizontal="left" vertical="center" wrapText="1"/>
    </xf>
    <xf numFmtId="4" fontId="21" fillId="2" borderId="24" xfId="0" applyNumberFormat="1" applyFont="1" applyFill="1" applyBorder="1" applyAlignment="1">
      <alignment horizontal="right" vertical="center" wrapText="1"/>
    </xf>
    <xf numFmtId="4" fontId="21" fillId="0" borderId="24" xfId="3" applyNumberFormat="1" applyFont="1" applyFill="1" applyBorder="1" applyAlignment="1">
      <alignment horizontal="right" vertical="center" wrapText="1"/>
    </xf>
    <xf numFmtId="165" fontId="3" fillId="0" borderId="25" xfId="3" applyNumberFormat="1" applyFont="1" applyFill="1" applyBorder="1" applyAlignment="1">
      <alignment horizontal="right" vertical="center" wrapText="1"/>
    </xf>
    <xf numFmtId="4" fontId="3" fillId="2" borderId="3" xfId="3" applyNumberFormat="1" applyFont="1" applyFill="1" applyBorder="1" applyAlignment="1">
      <alignment horizontal="right" vertical="center" wrapText="1"/>
    </xf>
    <xf numFmtId="49" fontId="34" fillId="2" borderId="3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9" fontId="18" fillId="2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24" fillId="0" borderId="20" xfId="0" applyFont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horizontal="center" wrapText="1"/>
    </xf>
    <xf numFmtId="4" fontId="24" fillId="0" borderId="26" xfId="0" applyNumberFormat="1" applyFont="1" applyBorder="1" applyAlignment="1" applyProtection="1">
      <alignment horizontal="right" vertical="center" wrapText="1"/>
    </xf>
    <xf numFmtId="0" fontId="10" fillId="6" borderId="3" xfId="0" applyFont="1" applyFill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4" fontId="25" fillId="6" borderId="27" xfId="0" applyNumberFormat="1" applyFont="1" applyFill="1" applyBorder="1" applyAlignment="1" applyProtection="1">
      <alignment horizontal="right" vertical="center" wrapText="1"/>
    </xf>
    <xf numFmtId="0" fontId="28" fillId="0" borderId="3" xfId="0" applyFont="1" applyFill="1" applyBorder="1"/>
    <xf numFmtId="0" fontId="37" fillId="0" borderId="3" xfId="0" applyFont="1" applyFill="1" applyBorder="1" applyAlignment="1">
      <alignment horizontal="right"/>
    </xf>
    <xf numFmtId="0" fontId="24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/>
      <protection locked="0"/>
    </xf>
    <xf numFmtId="0" fontId="6" fillId="0" borderId="4" xfId="1" applyFont="1" applyFill="1" applyBorder="1" applyAlignment="1">
      <alignment horizontal="center"/>
    </xf>
    <xf numFmtId="0" fontId="6" fillId="0" borderId="0" xfId="1" applyFont="1" applyFill="1" applyAlignment="1">
      <alignment horizontal="left" wrapText="1"/>
    </xf>
    <xf numFmtId="0" fontId="9" fillId="0" borderId="0" xfId="1" applyFont="1" applyFill="1" applyAlignment="1">
      <alignment horizontal="left" vertical="top" wrapText="1"/>
    </xf>
    <xf numFmtId="0" fontId="6" fillId="0" borderId="0" xfId="1" applyFont="1" applyFill="1" applyAlignment="1" applyProtection="1">
      <alignment horizontal="center"/>
      <protection locked="0"/>
    </xf>
    <xf numFmtId="0" fontId="6" fillId="0" borderId="6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  <xf numFmtId="49" fontId="6" fillId="0" borderId="6" xfId="1" applyNumberFormat="1" applyFont="1" applyFill="1" applyBorder="1" applyAlignment="1" applyProtection="1">
      <alignment horizontal="left" wrapText="1"/>
      <protection locked="0"/>
    </xf>
    <xf numFmtId="49" fontId="6" fillId="0" borderId="4" xfId="1" applyNumberFormat="1" applyFont="1" applyFill="1" applyBorder="1" applyAlignment="1" applyProtection="1">
      <alignment horizontal="left" wrapText="1"/>
      <protection locked="0"/>
    </xf>
    <xf numFmtId="49" fontId="6" fillId="0" borderId="3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4" xfId="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center" vertical="top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0" fontId="6" fillId="0" borderId="5" xfId="1" applyFont="1" applyFill="1" applyBorder="1" applyAlignment="1">
      <alignment horizontal="center"/>
    </xf>
    <xf numFmtId="49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>
      <alignment horizontal="right"/>
    </xf>
    <xf numFmtId="49" fontId="6" fillId="0" borderId="4" xfId="1" applyNumberFormat="1" applyFont="1" applyFill="1" applyBorder="1" applyAlignment="1" applyProtection="1">
      <alignment horizontal="left"/>
      <protection locked="0"/>
    </xf>
    <xf numFmtId="0" fontId="6" fillId="0" borderId="0" xfId="1" applyFont="1" applyFill="1" applyAlignment="1">
      <alignment horizontal="left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>
      <alignment horizontal="center" vertical="top"/>
    </xf>
    <xf numFmtId="0" fontId="8" fillId="0" borderId="0" xfId="1" applyFont="1" applyFill="1" applyAlignment="1">
      <alignment horizontal="center" wrapText="1"/>
    </xf>
    <xf numFmtId="0" fontId="6" fillId="0" borderId="4" xfId="1" applyFont="1" applyFill="1" applyBorder="1" applyAlignment="1" applyProtection="1">
      <alignment horizontal="center"/>
      <protection locked="0"/>
    </xf>
    <xf numFmtId="0" fontId="7" fillId="0" borderId="0" xfId="1" applyFont="1" applyFill="1" applyAlignment="1">
      <alignment horizontal="center" vertical="top"/>
    </xf>
    <xf numFmtId="0" fontId="8" fillId="0" borderId="0" xfId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6" fillId="0" borderId="4" xfId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4" fontId="24" fillId="0" borderId="1" xfId="0" applyNumberFormat="1" applyFont="1" applyFill="1" applyBorder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0" fontId="24" fillId="6" borderId="1" xfId="0" applyFont="1" applyFill="1" applyBorder="1" applyAlignment="1">
      <alignment horizontal="left"/>
    </xf>
    <xf numFmtId="0" fontId="24" fillId="6" borderId="7" xfId="0" applyFont="1" applyFill="1" applyBorder="1" applyAlignment="1">
      <alignment horizontal="left"/>
    </xf>
    <xf numFmtId="0" fontId="24" fillId="6" borderId="2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0" fontId="31" fillId="0" borderId="1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31" fillId="0" borderId="2" xfId="0" applyFont="1" applyFill="1" applyBorder="1" applyAlignment="1">
      <alignment horizontal="righ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/>
    </xf>
    <xf numFmtId="49" fontId="10" fillId="0" borderId="3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right"/>
    </xf>
    <xf numFmtId="0" fontId="31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wrapText="1"/>
    </xf>
    <xf numFmtId="4" fontId="10" fillId="6" borderId="3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31" fillId="0" borderId="1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  <xf numFmtId="4" fontId="24" fillId="6" borderId="1" xfId="0" applyNumberFormat="1" applyFont="1" applyFill="1" applyBorder="1" applyAlignment="1">
      <alignment horizontal="center"/>
    </xf>
    <xf numFmtId="4" fontId="24" fillId="6" borderId="2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left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wrapText="1"/>
    </xf>
    <xf numFmtId="0" fontId="31" fillId="0" borderId="7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" fillId="2" borderId="18" xfId="3" applyFont="1" applyFill="1" applyBorder="1" applyAlignment="1">
      <alignment horizontal="center" vertical="center" wrapText="1"/>
    </xf>
    <xf numFmtId="0" fontId="3" fillId="2" borderId="21" xfId="3" applyFont="1" applyFill="1" applyBorder="1" applyAlignment="1">
      <alignment horizontal="center" vertical="center" wrapText="1"/>
    </xf>
    <xf numFmtId="0" fontId="3" fillId="2" borderId="19" xfId="3" applyFont="1" applyFill="1" applyBorder="1" applyAlignment="1">
      <alignment horizontal="center" vertical="center" wrapText="1"/>
    </xf>
    <xf numFmtId="0" fontId="3" fillId="2" borderId="31" xfId="3" applyFont="1" applyFill="1" applyBorder="1" applyAlignment="1">
      <alignment horizontal="center" vertical="center" wrapText="1"/>
    </xf>
    <xf numFmtId="0" fontId="3" fillId="2" borderId="32" xfId="3" applyFont="1" applyFill="1" applyBorder="1" applyAlignment="1">
      <alignment horizontal="center" vertical="center" wrapText="1"/>
    </xf>
    <xf numFmtId="165" fontId="3" fillId="2" borderId="29" xfId="3" applyNumberFormat="1" applyFont="1" applyFill="1" applyBorder="1" applyAlignment="1">
      <alignment horizontal="center" vertical="center" wrapText="1"/>
    </xf>
    <xf numFmtId="165" fontId="3" fillId="2" borderId="30" xfId="3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33" xfId="0" applyNumberFormat="1" applyFont="1" applyBorder="1" applyAlignment="1" applyProtection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A41"/>
  <sheetViews>
    <sheetView view="pageBreakPreview" topLeftCell="A28" zoomScale="120" zoomScaleNormal="100" zoomScaleSheetLayoutView="120" workbookViewId="0">
      <selection activeCell="AH25" sqref="AH25:BV26"/>
    </sheetView>
  </sheetViews>
  <sheetFormatPr defaultColWidth="0.85546875" defaultRowHeight="15" x14ac:dyDescent="0.25"/>
  <cols>
    <col min="1" max="33" width="0.85546875" style="3"/>
    <col min="34" max="34" width="0.85546875" style="3" customWidth="1"/>
    <col min="35" max="289" width="0.85546875" style="3"/>
    <col min="290" max="290" width="0.85546875" style="3" customWidth="1"/>
    <col min="291" max="545" width="0.85546875" style="3"/>
    <col min="546" max="546" width="0.85546875" style="3" customWidth="1"/>
    <col min="547" max="801" width="0.85546875" style="3"/>
    <col min="802" max="802" width="0.85546875" style="3" customWidth="1"/>
    <col min="803" max="1057" width="0.85546875" style="3"/>
    <col min="1058" max="1058" width="0.85546875" style="3" customWidth="1"/>
    <col min="1059" max="1313" width="0.85546875" style="3"/>
    <col min="1314" max="1314" width="0.85546875" style="3" customWidth="1"/>
    <col min="1315" max="1569" width="0.85546875" style="3"/>
    <col min="1570" max="1570" width="0.85546875" style="3" customWidth="1"/>
    <col min="1571" max="1825" width="0.85546875" style="3"/>
    <col min="1826" max="1826" width="0.85546875" style="3" customWidth="1"/>
    <col min="1827" max="2081" width="0.85546875" style="3"/>
    <col min="2082" max="2082" width="0.85546875" style="3" customWidth="1"/>
    <col min="2083" max="2337" width="0.85546875" style="3"/>
    <col min="2338" max="2338" width="0.85546875" style="3" customWidth="1"/>
    <col min="2339" max="2593" width="0.85546875" style="3"/>
    <col min="2594" max="2594" width="0.85546875" style="3" customWidth="1"/>
    <col min="2595" max="2849" width="0.85546875" style="3"/>
    <col min="2850" max="2850" width="0.85546875" style="3" customWidth="1"/>
    <col min="2851" max="3105" width="0.85546875" style="3"/>
    <col min="3106" max="3106" width="0.85546875" style="3" customWidth="1"/>
    <col min="3107" max="3361" width="0.85546875" style="3"/>
    <col min="3362" max="3362" width="0.85546875" style="3" customWidth="1"/>
    <col min="3363" max="3617" width="0.85546875" style="3"/>
    <col min="3618" max="3618" width="0.85546875" style="3" customWidth="1"/>
    <col min="3619" max="3873" width="0.85546875" style="3"/>
    <col min="3874" max="3874" width="0.85546875" style="3" customWidth="1"/>
    <col min="3875" max="4129" width="0.85546875" style="3"/>
    <col min="4130" max="4130" width="0.85546875" style="3" customWidth="1"/>
    <col min="4131" max="4385" width="0.85546875" style="3"/>
    <col min="4386" max="4386" width="0.85546875" style="3" customWidth="1"/>
    <col min="4387" max="4641" width="0.85546875" style="3"/>
    <col min="4642" max="4642" width="0.85546875" style="3" customWidth="1"/>
    <col min="4643" max="4897" width="0.85546875" style="3"/>
    <col min="4898" max="4898" width="0.85546875" style="3" customWidth="1"/>
    <col min="4899" max="5153" width="0.85546875" style="3"/>
    <col min="5154" max="5154" width="0.85546875" style="3" customWidth="1"/>
    <col min="5155" max="5409" width="0.85546875" style="3"/>
    <col min="5410" max="5410" width="0.85546875" style="3" customWidth="1"/>
    <col min="5411" max="5665" width="0.85546875" style="3"/>
    <col min="5666" max="5666" width="0.85546875" style="3" customWidth="1"/>
    <col min="5667" max="5921" width="0.85546875" style="3"/>
    <col min="5922" max="5922" width="0.85546875" style="3" customWidth="1"/>
    <col min="5923" max="6177" width="0.85546875" style="3"/>
    <col min="6178" max="6178" width="0.85546875" style="3" customWidth="1"/>
    <col min="6179" max="6433" width="0.85546875" style="3"/>
    <col min="6434" max="6434" width="0.85546875" style="3" customWidth="1"/>
    <col min="6435" max="6689" width="0.85546875" style="3"/>
    <col min="6690" max="6690" width="0.85546875" style="3" customWidth="1"/>
    <col min="6691" max="6945" width="0.85546875" style="3"/>
    <col min="6946" max="6946" width="0.85546875" style="3" customWidth="1"/>
    <col min="6947" max="7201" width="0.85546875" style="3"/>
    <col min="7202" max="7202" width="0.85546875" style="3" customWidth="1"/>
    <col min="7203" max="7457" width="0.85546875" style="3"/>
    <col min="7458" max="7458" width="0.85546875" style="3" customWidth="1"/>
    <col min="7459" max="7713" width="0.85546875" style="3"/>
    <col min="7714" max="7714" width="0.85546875" style="3" customWidth="1"/>
    <col min="7715" max="7969" width="0.85546875" style="3"/>
    <col min="7970" max="7970" width="0.85546875" style="3" customWidth="1"/>
    <col min="7971" max="8225" width="0.85546875" style="3"/>
    <col min="8226" max="8226" width="0.85546875" style="3" customWidth="1"/>
    <col min="8227" max="8481" width="0.85546875" style="3"/>
    <col min="8482" max="8482" width="0.85546875" style="3" customWidth="1"/>
    <col min="8483" max="8737" width="0.85546875" style="3"/>
    <col min="8738" max="8738" width="0.85546875" style="3" customWidth="1"/>
    <col min="8739" max="8993" width="0.85546875" style="3"/>
    <col min="8994" max="8994" width="0.85546875" style="3" customWidth="1"/>
    <col min="8995" max="9249" width="0.85546875" style="3"/>
    <col min="9250" max="9250" width="0.85546875" style="3" customWidth="1"/>
    <col min="9251" max="9505" width="0.85546875" style="3"/>
    <col min="9506" max="9506" width="0.85546875" style="3" customWidth="1"/>
    <col min="9507" max="9761" width="0.85546875" style="3"/>
    <col min="9762" max="9762" width="0.85546875" style="3" customWidth="1"/>
    <col min="9763" max="10017" width="0.85546875" style="3"/>
    <col min="10018" max="10018" width="0.85546875" style="3" customWidth="1"/>
    <col min="10019" max="10273" width="0.85546875" style="3"/>
    <col min="10274" max="10274" width="0.85546875" style="3" customWidth="1"/>
    <col min="10275" max="10529" width="0.85546875" style="3"/>
    <col min="10530" max="10530" width="0.85546875" style="3" customWidth="1"/>
    <col min="10531" max="10785" width="0.85546875" style="3"/>
    <col min="10786" max="10786" width="0.85546875" style="3" customWidth="1"/>
    <col min="10787" max="11041" width="0.85546875" style="3"/>
    <col min="11042" max="11042" width="0.85546875" style="3" customWidth="1"/>
    <col min="11043" max="11297" width="0.85546875" style="3"/>
    <col min="11298" max="11298" width="0.85546875" style="3" customWidth="1"/>
    <col min="11299" max="11553" width="0.85546875" style="3"/>
    <col min="11554" max="11554" width="0.85546875" style="3" customWidth="1"/>
    <col min="11555" max="11809" width="0.85546875" style="3"/>
    <col min="11810" max="11810" width="0.85546875" style="3" customWidth="1"/>
    <col min="11811" max="12065" width="0.85546875" style="3"/>
    <col min="12066" max="12066" width="0.85546875" style="3" customWidth="1"/>
    <col min="12067" max="12321" width="0.85546875" style="3"/>
    <col min="12322" max="12322" width="0.85546875" style="3" customWidth="1"/>
    <col min="12323" max="12577" width="0.85546875" style="3"/>
    <col min="12578" max="12578" width="0.85546875" style="3" customWidth="1"/>
    <col min="12579" max="12833" width="0.85546875" style="3"/>
    <col min="12834" max="12834" width="0.85546875" style="3" customWidth="1"/>
    <col min="12835" max="13089" width="0.85546875" style="3"/>
    <col min="13090" max="13090" width="0.85546875" style="3" customWidth="1"/>
    <col min="13091" max="13345" width="0.85546875" style="3"/>
    <col min="13346" max="13346" width="0.85546875" style="3" customWidth="1"/>
    <col min="13347" max="13601" width="0.85546875" style="3"/>
    <col min="13602" max="13602" width="0.85546875" style="3" customWidth="1"/>
    <col min="13603" max="13857" width="0.85546875" style="3"/>
    <col min="13858" max="13858" width="0.85546875" style="3" customWidth="1"/>
    <col min="13859" max="14113" width="0.85546875" style="3"/>
    <col min="14114" max="14114" width="0.85546875" style="3" customWidth="1"/>
    <col min="14115" max="14369" width="0.85546875" style="3"/>
    <col min="14370" max="14370" width="0.85546875" style="3" customWidth="1"/>
    <col min="14371" max="14625" width="0.85546875" style="3"/>
    <col min="14626" max="14626" width="0.85546875" style="3" customWidth="1"/>
    <col min="14627" max="14881" width="0.85546875" style="3"/>
    <col min="14882" max="14882" width="0.85546875" style="3" customWidth="1"/>
    <col min="14883" max="15137" width="0.85546875" style="3"/>
    <col min="15138" max="15138" width="0.85546875" style="3" customWidth="1"/>
    <col min="15139" max="15393" width="0.85546875" style="3"/>
    <col min="15394" max="15394" width="0.85546875" style="3" customWidth="1"/>
    <col min="15395" max="15649" width="0.85546875" style="3"/>
    <col min="15650" max="15650" width="0.85546875" style="3" customWidth="1"/>
    <col min="15651" max="15905" width="0.85546875" style="3"/>
    <col min="15906" max="15906" width="0.85546875" style="3" customWidth="1"/>
    <col min="15907" max="16161" width="0.85546875" style="3"/>
    <col min="16162" max="16162" width="0.85546875" style="3" customWidth="1"/>
    <col min="16163" max="16384" width="0.85546875" style="3"/>
  </cols>
  <sheetData>
    <row r="1" spans="1:105" ht="12.7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207" t="s">
        <v>12</v>
      </c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</row>
    <row r="2" spans="1:105" ht="75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206" t="s">
        <v>130</v>
      </c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</row>
    <row r="3" spans="1:105" ht="15.75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2"/>
      <c r="CY3" s="81"/>
      <c r="CZ3" s="81"/>
      <c r="DA3" s="81"/>
    </row>
    <row r="4" spans="1:105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</row>
    <row r="5" spans="1:105" ht="15" customHeight="1" x14ac:dyDescent="0.25">
      <c r="A5" s="193" t="s">
        <v>13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193" t="s">
        <v>14</v>
      </c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</row>
    <row r="6" spans="1:105" ht="1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</row>
    <row r="7" spans="1:105" ht="74.25" customHeight="1" x14ac:dyDescent="0.25">
      <c r="A7" s="208" t="s">
        <v>15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208" t="s">
        <v>239</v>
      </c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</row>
    <row r="8" spans="1:105" ht="15" customHeight="1" x14ac:dyDescent="0.25">
      <c r="A8" s="201" t="s">
        <v>16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201" t="s">
        <v>16</v>
      </c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</row>
    <row r="9" spans="1:105" ht="15" customHeight="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</row>
    <row r="10" spans="1:105" ht="15" customHeight="1" x14ac:dyDescent="0.2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83"/>
      <c r="P10" s="203" t="s">
        <v>17</v>
      </c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83"/>
      <c r="CB10" s="203" t="s">
        <v>240</v>
      </c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</row>
    <row r="11" spans="1:105" ht="15" customHeight="1" x14ac:dyDescent="0.25">
      <c r="A11" s="201" t="s">
        <v>18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85"/>
      <c r="P11" s="201" t="s">
        <v>19</v>
      </c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201" t="s">
        <v>18</v>
      </c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85"/>
      <c r="CB11" s="201" t="s">
        <v>19</v>
      </c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</row>
    <row r="12" spans="1:105" ht="15" customHeight="1" x14ac:dyDescent="0.2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</row>
    <row r="13" spans="1:105" ht="15" customHeight="1" x14ac:dyDescent="0.25">
      <c r="A13" s="204" t="s">
        <v>20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204" t="s">
        <v>20</v>
      </c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8"/>
      <c r="CY13" s="87"/>
      <c r="CZ13" s="87"/>
      <c r="DA13" s="87"/>
    </row>
    <row r="14" spans="1:105" ht="15" customHeight="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9"/>
      <c r="CY14" s="83"/>
      <c r="CZ14" s="83"/>
      <c r="DA14" s="83"/>
    </row>
    <row r="15" spans="1:105" ht="15" customHeight="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9"/>
      <c r="CY15" s="83"/>
      <c r="CZ15" s="83"/>
      <c r="DA15" s="83"/>
    </row>
    <row r="16" spans="1:105" ht="15.75" x14ac:dyDescent="0.25">
      <c r="A16" s="205" t="s">
        <v>21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</row>
    <row r="17" spans="1:105" ht="43.5" customHeight="1" x14ac:dyDescent="0.25">
      <c r="A17" s="202" t="s">
        <v>278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</row>
    <row r="18" spans="1:105" ht="15" customHeight="1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9"/>
      <c r="CY18" s="83"/>
      <c r="CZ18" s="83"/>
      <c r="DA18" s="83"/>
    </row>
    <row r="19" spans="1:105" ht="15" customHeight="1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191" t="s">
        <v>22</v>
      </c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</row>
    <row r="20" spans="1:105" ht="15" customHeight="1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192" t="s">
        <v>23</v>
      </c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8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</row>
    <row r="21" spans="1:105" ht="15" customHeight="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90"/>
      <c r="CA21" s="90"/>
      <c r="CB21" s="193" t="s">
        <v>24</v>
      </c>
      <c r="CC21" s="193"/>
      <c r="CD21" s="193"/>
      <c r="CE21" s="193"/>
      <c r="CF21" s="193"/>
      <c r="CG21" s="193"/>
      <c r="CH21" s="193"/>
      <c r="CI21" s="193"/>
      <c r="CJ21" s="193"/>
      <c r="CK21" s="8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</row>
    <row r="22" spans="1:105" ht="15" customHeight="1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83"/>
      <c r="CL22" s="173" t="s">
        <v>276</v>
      </c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</row>
    <row r="23" spans="1:105" ht="15" customHeight="1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90" t="s">
        <v>25</v>
      </c>
      <c r="AI23" s="195" t="s">
        <v>272</v>
      </c>
      <c r="AJ23" s="195"/>
      <c r="AK23" s="195"/>
      <c r="AL23" s="195"/>
      <c r="AM23" s="92" t="s">
        <v>25</v>
      </c>
      <c r="AN23" s="83"/>
      <c r="AO23" s="83"/>
      <c r="AP23" s="195" t="s">
        <v>273</v>
      </c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6">
        <v>20</v>
      </c>
      <c r="BI23" s="196"/>
      <c r="BJ23" s="196"/>
      <c r="BK23" s="196"/>
      <c r="BL23" s="197" t="s">
        <v>275</v>
      </c>
      <c r="BM23" s="197"/>
      <c r="BN23" s="197"/>
      <c r="BO23" s="197"/>
      <c r="BP23" s="198" t="s">
        <v>26</v>
      </c>
      <c r="BQ23" s="198"/>
      <c r="BR23" s="198"/>
      <c r="BS23" s="198"/>
      <c r="BT23" s="198"/>
      <c r="BU23" s="198"/>
      <c r="BV23" s="83"/>
      <c r="BW23" s="83"/>
      <c r="BX23" s="83"/>
      <c r="BY23" s="83"/>
      <c r="BZ23" s="83"/>
      <c r="CA23" s="83"/>
      <c r="CB23" s="83"/>
      <c r="CC23" s="83"/>
      <c r="CD23" s="83"/>
      <c r="CE23" s="193" t="s">
        <v>27</v>
      </c>
      <c r="CF23" s="193"/>
      <c r="CG23" s="193"/>
      <c r="CH23" s="193"/>
      <c r="CI23" s="193"/>
      <c r="CJ23" s="193"/>
      <c r="CK23" s="194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</row>
    <row r="24" spans="1:105" ht="15" customHeight="1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90"/>
      <c r="X24" s="93"/>
      <c r="Y24" s="93"/>
      <c r="Z24" s="93"/>
      <c r="AA24" s="93"/>
      <c r="AB24" s="83"/>
      <c r="AC24" s="83"/>
      <c r="AD24" s="8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4"/>
      <c r="AX24" s="94"/>
      <c r="AY24" s="94"/>
      <c r="AZ24" s="94"/>
      <c r="BA24" s="94"/>
      <c r="BB24" s="94"/>
      <c r="BC24" s="94"/>
      <c r="BD24" s="94"/>
      <c r="BE24" s="89"/>
      <c r="BF24" s="89"/>
      <c r="BG24" s="89"/>
      <c r="BH24" s="89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90"/>
      <c r="CK24" s="8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</row>
    <row r="25" spans="1:105" x14ac:dyDescent="0.25">
      <c r="A25" s="190" t="s">
        <v>28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95"/>
      <c r="AH25" s="199" t="s">
        <v>277</v>
      </c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95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4"/>
      <c r="CK25" s="96"/>
      <c r="CL25" s="173" t="s">
        <v>241</v>
      </c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</row>
    <row r="26" spans="1:105" ht="60.75" customHeight="1" x14ac:dyDescent="0.25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97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97"/>
      <c r="BX26" s="98"/>
      <c r="BY26" s="98"/>
      <c r="BZ26" s="174" t="s">
        <v>29</v>
      </c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98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</row>
    <row r="27" spans="1:105" ht="15" customHeight="1" x14ac:dyDescent="0.25">
      <c r="A27" s="178" t="s">
        <v>30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88" t="s">
        <v>242</v>
      </c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100"/>
      <c r="CK27" s="99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</row>
    <row r="28" spans="1:105" ht="15" customHeight="1" x14ac:dyDescent="0.25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101"/>
      <c r="CK28" s="98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</row>
    <row r="29" spans="1:105" ht="15" customHeight="1" x14ac:dyDescent="0.25">
      <c r="A29" s="178" t="s">
        <v>31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80" t="s">
        <v>243</v>
      </c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100"/>
      <c r="CK29" s="99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</row>
    <row r="30" spans="1:105" ht="15" customHeight="1" x14ac:dyDescent="0.2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101"/>
      <c r="CK30" s="98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</row>
    <row r="31" spans="1:105" ht="36.75" customHeight="1" x14ac:dyDescent="0.25">
      <c r="A31" s="183" t="s">
        <v>32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3"/>
      <c r="BY31" s="103"/>
      <c r="BZ31" s="184" t="s">
        <v>33</v>
      </c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03"/>
      <c r="CL31" s="185" t="s">
        <v>34</v>
      </c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7"/>
    </row>
    <row r="32" spans="1:105" ht="15" customHeight="1" x14ac:dyDescent="0.25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4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</row>
    <row r="33" spans="1:105" ht="15" customHeight="1" x14ac:dyDescent="0.25">
      <c r="A33" s="175" t="s">
        <v>35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6" t="s">
        <v>36</v>
      </c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</row>
    <row r="34" spans="1:105" ht="15" customHeight="1" x14ac:dyDescent="0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</row>
    <row r="35" spans="1:105" ht="15" customHeight="1" x14ac:dyDescent="0.2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</row>
    <row r="36" spans="1:105" ht="15" customHeight="1" x14ac:dyDescent="0.2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</row>
    <row r="37" spans="1:105" ht="15" customHeight="1" x14ac:dyDescent="0.2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9"/>
      <c r="CY37" s="83"/>
      <c r="CZ37" s="83"/>
      <c r="DA37" s="83"/>
    </row>
    <row r="38" spans="1:105" ht="59.25" customHeight="1" x14ac:dyDescent="0.25">
      <c r="A38" s="175" t="s">
        <v>37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7" t="s">
        <v>260</v>
      </c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83"/>
    </row>
    <row r="39" spans="1:105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4"/>
      <c r="CY39" s="4"/>
      <c r="CZ39" s="4"/>
      <c r="DA39" s="4"/>
    </row>
    <row r="40" spans="1:10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4"/>
      <c r="CY40" s="4"/>
      <c r="CZ40" s="4"/>
      <c r="DA40" s="4"/>
    </row>
    <row r="41" spans="1:105" ht="15" customHeight="1" x14ac:dyDescent="0.25">
      <c r="A41" s="4"/>
      <c r="B41" s="4"/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5"/>
      <c r="CY41" s="4"/>
      <c r="CZ41" s="4"/>
      <c r="DA41" s="4"/>
    </row>
  </sheetData>
  <mergeCells count="50">
    <mergeCell ref="A16:DA16"/>
    <mergeCell ref="AS2:DA2"/>
    <mergeCell ref="AS1:DA1"/>
    <mergeCell ref="A5:AO5"/>
    <mergeCell ref="BM5:DA5"/>
    <mergeCell ref="A7:AO7"/>
    <mergeCell ref="BM7:DA7"/>
    <mergeCell ref="AH25:BV26"/>
    <mergeCell ref="A8:AO8"/>
    <mergeCell ref="BM8:DA8"/>
    <mergeCell ref="A17:DA17"/>
    <mergeCell ref="A10:N10"/>
    <mergeCell ref="P10:AO10"/>
    <mergeCell ref="BM10:BZ10"/>
    <mergeCell ref="CB10:DA10"/>
    <mergeCell ref="A11:N11"/>
    <mergeCell ref="P11:AO11"/>
    <mergeCell ref="BM11:BZ11"/>
    <mergeCell ref="CB11:DA11"/>
    <mergeCell ref="A12:X12"/>
    <mergeCell ref="BM12:CJ12"/>
    <mergeCell ref="A13:X13"/>
    <mergeCell ref="BM13:CJ13"/>
    <mergeCell ref="AI23:AL23"/>
    <mergeCell ref="AP23:BG23"/>
    <mergeCell ref="BH23:BK23"/>
    <mergeCell ref="BL23:BO23"/>
    <mergeCell ref="BP23:BU23"/>
    <mergeCell ref="CL19:DA19"/>
    <mergeCell ref="BZ20:CJ20"/>
    <mergeCell ref="CL20:DA21"/>
    <mergeCell ref="CB21:CJ21"/>
    <mergeCell ref="CL22:DA24"/>
    <mergeCell ref="CE23:CK23"/>
    <mergeCell ref="CL25:DA26"/>
    <mergeCell ref="BZ26:CJ26"/>
    <mergeCell ref="A33:AC36"/>
    <mergeCell ref="AD33:DA36"/>
    <mergeCell ref="A38:AP38"/>
    <mergeCell ref="AQ38:CZ38"/>
    <mergeCell ref="A29:AG30"/>
    <mergeCell ref="AH29:BW30"/>
    <mergeCell ref="CL29:DA30"/>
    <mergeCell ref="A31:AR31"/>
    <mergeCell ref="BZ31:CJ31"/>
    <mergeCell ref="CL31:DA31"/>
    <mergeCell ref="A27:AG28"/>
    <mergeCell ref="AH27:BW28"/>
    <mergeCell ref="CL27:DA28"/>
    <mergeCell ref="A25:AF26"/>
  </mergeCells>
  <pageMargins left="0.70866141732283472" right="0.51181102362204722" top="0.74803149606299213" bottom="0.74803149606299213" header="0.31496062992125984" footer="0.31496062992125984"/>
  <pageSetup paperSize="9" scale="9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LG77"/>
  <sheetViews>
    <sheetView topLeftCell="A67" zoomScale="85" zoomScaleNormal="85" zoomScaleSheetLayoutView="70" workbookViewId="0">
      <selection activeCell="A58" sqref="A58:F77"/>
    </sheetView>
  </sheetViews>
  <sheetFormatPr defaultRowHeight="15" x14ac:dyDescent="0.25"/>
  <cols>
    <col min="1" max="1" width="5.140625" customWidth="1"/>
    <col min="2" max="2" width="42.5703125" customWidth="1"/>
    <col min="3" max="3" width="23.42578125" customWidth="1"/>
    <col min="4" max="4" width="14.85546875" customWidth="1"/>
    <col min="5" max="5" width="9.85546875" customWidth="1"/>
    <col min="6" max="6" width="17.5703125" customWidth="1"/>
  </cols>
  <sheetData>
    <row r="1" spans="1:6" s="9" customFormat="1" ht="22.5" x14ac:dyDescent="0.3">
      <c r="A1" s="223" t="s">
        <v>0</v>
      </c>
      <c r="B1" s="223"/>
      <c r="C1" s="223"/>
      <c r="D1" s="223"/>
      <c r="E1" s="223"/>
      <c r="F1" s="223"/>
    </row>
    <row r="2" spans="1:6" x14ac:dyDescent="0.25">
      <c r="A2" s="27"/>
      <c r="B2" s="27"/>
      <c r="C2" s="27"/>
      <c r="D2" s="27"/>
      <c r="E2" s="27"/>
      <c r="F2" s="27"/>
    </row>
    <row r="3" spans="1:6" ht="66" customHeight="1" x14ac:dyDescent="0.25">
      <c r="A3" s="224" t="s">
        <v>11</v>
      </c>
      <c r="B3" s="224"/>
      <c r="C3" s="224"/>
      <c r="D3" s="224"/>
      <c r="E3" s="224"/>
      <c r="F3" s="224"/>
    </row>
    <row r="4" spans="1:6" x14ac:dyDescent="0.25">
      <c r="A4" s="27"/>
      <c r="B4" s="27"/>
      <c r="C4" s="27"/>
      <c r="D4" s="27"/>
      <c r="E4" s="27"/>
      <c r="F4" s="27"/>
    </row>
    <row r="5" spans="1:6" ht="30" customHeight="1" x14ac:dyDescent="0.25">
      <c r="A5" s="31" t="s">
        <v>1</v>
      </c>
      <c r="B5" s="31" t="s">
        <v>38</v>
      </c>
      <c r="C5" s="225" t="s">
        <v>39</v>
      </c>
      <c r="D5" s="225"/>
      <c r="E5" s="225"/>
      <c r="F5" s="225"/>
    </row>
    <row r="6" spans="1:6" x14ac:dyDescent="0.25">
      <c r="A6" s="32">
        <v>1</v>
      </c>
      <c r="B6" s="32">
        <v>2</v>
      </c>
      <c r="C6" s="226">
        <v>3</v>
      </c>
      <c r="D6" s="226"/>
      <c r="E6" s="226"/>
      <c r="F6" s="226"/>
    </row>
    <row r="7" spans="1:6" ht="125.25" customHeight="1" x14ac:dyDescent="0.25">
      <c r="A7" s="32" t="s">
        <v>244</v>
      </c>
      <c r="B7" s="28" t="s">
        <v>336</v>
      </c>
      <c r="C7" s="209" t="s">
        <v>337</v>
      </c>
      <c r="D7" s="210"/>
      <c r="E7" s="210"/>
      <c r="F7" s="211"/>
    </row>
    <row r="8" spans="1:6" ht="153.75" customHeight="1" x14ac:dyDescent="0.25">
      <c r="A8" s="32" t="s">
        <v>246</v>
      </c>
      <c r="B8" s="29" t="s">
        <v>339</v>
      </c>
      <c r="C8" s="209" t="s">
        <v>338</v>
      </c>
      <c r="D8" s="210"/>
      <c r="E8" s="210"/>
      <c r="F8" s="211"/>
    </row>
    <row r="9" spans="1:6" ht="136.5" customHeight="1" x14ac:dyDescent="0.25">
      <c r="A9" s="32" t="s">
        <v>252</v>
      </c>
      <c r="B9" s="30" t="s">
        <v>341</v>
      </c>
      <c r="C9" s="209" t="s">
        <v>340</v>
      </c>
      <c r="D9" s="210"/>
      <c r="E9" s="210"/>
      <c r="F9" s="211"/>
    </row>
    <row r="10" spans="1:6" ht="67.5" customHeight="1" x14ac:dyDescent="0.25">
      <c r="A10" s="32" t="s">
        <v>249</v>
      </c>
      <c r="B10" s="30"/>
      <c r="C10" s="227" t="s">
        <v>342</v>
      </c>
      <c r="D10" s="227"/>
      <c r="E10" s="227"/>
      <c r="F10" s="227"/>
    </row>
    <row r="11" spans="1:6" ht="38.25" customHeight="1" x14ac:dyDescent="0.25">
      <c r="A11" s="32" t="s">
        <v>253</v>
      </c>
      <c r="B11" s="30"/>
      <c r="C11" s="209" t="s">
        <v>255</v>
      </c>
      <c r="D11" s="210"/>
      <c r="E11" s="210"/>
      <c r="F11" s="211"/>
    </row>
    <row r="12" spans="1:6" ht="35.25" customHeight="1" x14ac:dyDescent="0.25">
      <c r="A12" s="32" t="s">
        <v>254</v>
      </c>
      <c r="B12" s="30"/>
      <c r="C12" s="209" t="s">
        <v>343</v>
      </c>
      <c r="D12" s="210"/>
      <c r="E12" s="210"/>
      <c r="F12" s="211"/>
    </row>
    <row r="13" spans="1:6" ht="54.75" customHeight="1" x14ac:dyDescent="0.25">
      <c r="A13" s="32" t="s">
        <v>256</v>
      </c>
      <c r="B13" s="23"/>
      <c r="C13" s="209" t="s">
        <v>344</v>
      </c>
      <c r="D13" s="210"/>
      <c r="E13" s="210"/>
      <c r="F13" s="211"/>
    </row>
    <row r="14" spans="1:6" ht="62.25" customHeight="1" x14ac:dyDescent="0.25">
      <c r="A14" s="32" t="s">
        <v>257</v>
      </c>
      <c r="B14" s="23"/>
      <c r="C14" s="209" t="s">
        <v>345</v>
      </c>
      <c r="D14" s="210"/>
      <c r="E14" s="210"/>
      <c r="F14" s="211"/>
    </row>
    <row r="15" spans="1:6" ht="21" customHeight="1" x14ac:dyDescent="0.25">
      <c r="A15" s="32" t="s">
        <v>346</v>
      </c>
      <c r="B15" s="23"/>
      <c r="C15" s="209" t="s">
        <v>347</v>
      </c>
      <c r="D15" s="210"/>
      <c r="E15" s="210"/>
      <c r="F15" s="211"/>
    </row>
    <row r="16" spans="1:6" ht="42.75" customHeight="1" x14ac:dyDescent="0.25">
      <c r="A16" s="32" t="s">
        <v>348</v>
      </c>
      <c r="B16" s="35"/>
      <c r="C16" s="209" t="s">
        <v>349</v>
      </c>
      <c r="D16" s="210"/>
      <c r="E16" s="210"/>
      <c r="F16" s="211"/>
    </row>
    <row r="17" spans="1:6" ht="54.75" customHeight="1" x14ac:dyDescent="0.25">
      <c r="A17" s="32" t="s">
        <v>350</v>
      </c>
      <c r="B17" s="23"/>
      <c r="C17" s="209" t="s">
        <v>351</v>
      </c>
      <c r="D17" s="210"/>
      <c r="E17" s="210"/>
      <c r="F17" s="211"/>
    </row>
    <row r="18" spans="1:6" ht="118.5" customHeight="1" x14ac:dyDescent="0.25">
      <c r="A18" s="32" t="s">
        <v>352</v>
      </c>
      <c r="B18" s="23"/>
      <c r="C18" s="209" t="s">
        <v>353</v>
      </c>
      <c r="D18" s="210"/>
      <c r="E18" s="210"/>
      <c r="F18" s="211"/>
    </row>
    <row r="19" spans="1:6" ht="59.25" customHeight="1" x14ac:dyDescent="0.25">
      <c r="A19" s="32" t="s">
        <v>354</v>
      </c>
      <c r="B19" s="23"/>
      <c r="C19" s="209" t="s">
        <v>355</v>
      </c>
      <c r="D19" s="210"/>
      <c r="E19" s="210"/>
      <c r="F19" s="211"/>
    </row>
    <row r="20" spans="1:6" ht="101.25" customHeight="1" x14ac:dyDescent="0.25">
      <c r="A20" s="32" t="s">
        <v>356</v>
      </c>
      <c r="B20" s="23"/>
      <c r="C20" s="209" t="s">
        <v>357</v>
      </c>
      <c r="D20" s="210"/>
      <c r="E20" s="210"/>
      <c r="F20" s="211"/>
    </row>
    <row r="21" spans="1:6" ht="68.25" customHeight="1" x14ac:dyDescent="0.25">
      <c r="A21" s="32" t="s">
        <v>358</v>
      </c>
      <c r="B21" s="23"/>
      <c r="C21" s="209" t="s">
        <v>359</v>
      </c>
      <c r="D21" s="210"/>
      <c r="E21" s="210"/>
      <c r="F21" s="211"/>
    </row>
    <row r="22" spans="1:6" ht="72.75" customHeight="1" x14ac:dyDescent="0.25">
      <c r="A22" s="222" t="s">
        <v>360</v>
      </c>
      <c r="B22" s="222"/>
      <c r="C22" s="222"/>
      <c r="D22" s="222"/>
      <c r="E22" s="222"/>
      <c r="F22" s="222"/>
    </row>
    <row r="23" spans="1:6" ht="93.75" x14ac:dyDescent="0.25">
      <c r="A23" s="37" t="s">
        <v>1</v>
      </c>
      <c r="B23" s="169" t="s">
        <v>361</v>
      </c>
      <c r="C23" s="221" t="s">
        <v>362</v>
      </c>
      <c r="D23" s="221"/>
      <c r="E23" s="221"/>
      <c r="F23" s="221"/>
    </row>
    <row r="24" spans="1:6" ht="21.75" customHeight="1" x14ac:dyDescent="0.3">
      <c r="A24" s="38">
        <v>1</v>
      </c>
      <c r="B24" s="38">
        <v>2</v>
      </c>
      <c r="C24" s="228">
        <v>3</v>
      </c>
      <c r="D24" s="228"/>
      <c r="E24" s="228"/>
      <c r="F24" s="228"/>
    </row>
    <row r="25" spans="1:6" ht="119.25" customHeight="1" x14ac:dyDescent="0.3">
      <c r="A25" s="38" t="s">
        <v>244</v>
      </c>
      <c r="B25" s="169" t="s">
        <v>245</v>
      </c>
      <c r="C25" s="221" t="s">
        <v>363</v>
      </c>
      <c r="D25" s="221"/>
      <c r="E25" s="221"/>
      <c r="F25" s="221"/>
    </row>
    <row r="26" spans="1:6" ht="112.5" x14ac:dyDescent="0.3">
      <c r="A26" s="38" t="s">
        <v>246</v>
      </c>
      <c r="B26" s="169" t="s">
        <v>247</v>
      </c>
      <c r="C26" s="221" t="s">
        <v>363</v>
      </c>
      <c r="D26" s="221"/>
      <c r="E26" s="221"/>
      <c r="F26" s="221"/>
    </row>
    <row r="27" spans="1:6" ht="48.75" customHeight="1" x14ac:dyDescent="0.3">
      <c r="A27" s="38" t="s">
        <v>252</v>
      </c>
      <c r="B27" s="169" t="s">
        <v>248</v>
      </c>
      <c r="C27" s="221" t="s">
        <v>364</v>
      </c>
      <c r="D27" s="221"/>
      <c r="E27" s="221"/>
      <c r="F27" s="221"/>
    </row>
    <row r="28" spans="1:6" ht="100.5" customHeight="1" x14ac:dyDescent="0.3">
      <c r="A28" s="38" t="s">
        <v>249</v>
      </c>
      <c r="B28" s="169" t="s">
        <v>250</v>
      </c>
      <c r="C28" s="221" t="s">
        <v>364</v>
      </c>
      <c r="D28" s="221"/>
      <c r="E28" s="221"/>
      <c r="F28" s="221"/>
    </row>
    <row r="29" spans="1:6" ht="113.25" customHeight="1" x14ac:dyDescent="0.3">
      <c r="A29" s="38" t="s">
        <v>253</v>
      </c>
      <c r="B29" s="169" t="s">
        <v>251</v>
      </c>
      <c r="C29" s="221" t="s">
        <v>329</v>
      </c>
      <c r="D29" s="221"/>
      <c r="E29" s="221"/>
      <c r="F29" s="221"/>
    </row>
    <row r="30" spans="1:6" ht="77.25" customHeight="1" x14ac:dyDescent="0.25">
      <c r="A30" s="214" t="s">
        <v>365</v>
      </c>
      <c r="B30" s="215"/>
      <c r="C30" s="215"/>
      <c r="D30" s="215"/>
      <c r="E30" s="215"/>
      <c r="F30" s="216"/>
    </row>
    <row r="31" spans="1:6" ht="41.25" customHeight="1" x14ac:dyDescent="0.25">
      <c r="A31" s="31" t="s">
        <v>1</v>
      </c>
      <c r="B31" s="31" t="s">
        <v>366</v>
      </c>
      <c r="C31" s="31" t="s">
        <v>367</v>
      </c>
      <c r="D31" s="31" t="s">
        <v>368</v>
      </c>
      <c r="E31" s="217" t="s">
        <v>369</v>
      </c>
      <c r="F31" s="218"/>
    </row>
    <row r="32" spans="1:6" ht="42" customHeight="1" x14ac:dyDescent="0.25">
      <c r="A32" s="32">
        <v>1</v>
      </c>
      <c r="B32" s="32">
        <v>2</v>
      </c>
      <c r="C32" s="32">
        <v>3</v>
      </c>
      <c r="D32" s="32">
        <v>4</v>
      </c>
      <c r="E32" s="219">
        <v>5</v>
      </c>
      <c r="F32" s="220"/>
    </row>
    <row r="33" spans="1:6" ht="14.25" customHeight="1" x14ac:dyDescent="0.25">
      <c r="A33" s="32">
        <v>1</v>
      </c>
      <c r="B33" s="24" t="s">
        <v>370</v>
      </c>
      <c r="C33" s="171" t="s">
        <v>371</v>
      </c>
      <c r="D33" s="171" t="s">
        <v>372</v>
      </c>
      <c r="E33" s="212" t="s">
        <v>373</v>
      </c>
      <c r="F33" s="213"/>
    </row>
    <row r="34" spans="1:6" ht="14.25" customHeight="1" x14ac:dyDescent="0.25">
      <c r="A34" s="32">
        <v>2</v>
      </c>
      <c r="B34" s="24" t="s">
        <v>374</v>
      </c>
      <c r="C34" s="171" t="s">
        <v>375</v>
      </c>
      <c r="D34" s="171">
        <v>6979</v>
      </c>
      <c r="E34" s="212" t="s">
        <v>373</v>
      </c>
      <c r="F34" s="213"/>
    </row>
    <row r="35" spans="1:6" ht="46.5" customHeight="1" x14ac:dyDescent="0.25">
      <c r="A35" s="32">
        <v>3</v>
      </c>
      <c r="B35" s="39" t="s">
        <v>376</v>
      </c>
      <c r="C35" s="171" t="s">
        <v>377</v>
      </c>
      <c r="D35" s="172" t="s">
        <v>378</v>
      </c>
      <c r="E35" s="212"/>
      <c r="F35" s="213"/>
    </row>
    <row r="36" spans="1:6" ht="63" customHeight="1" x14ac:dyDescent="0.25">
      <c r="A36" s="32">
        <v>4</v>
      </c>
      <c r="B36" s="39" t="s">
        <v>379</v>
      </c>
      <c r="C36" s="171" t="s">
        <v>380</v>
      </c>
      <c r="D36" s="171">
        <v>3261</v>
      </c>
      <c r="E36" s="212" t="s">
        <v>381</v>
      </c>
      <c r="F36" s="213"/>
    </row>
    <row r="37" spans="1:6" ht="14.25" customHeight="1" x14ac:dyDescent="0.25">
      <c r="A37" s="232" t="s">
        <v>292</v>
      </c>
      <c r="B37" s="233"/>
      <c r="C37" s="233"/>
      <c r="D37" s="233"/>
      <c r="E37" s="233"/>
      <c r="F37" s="234"/>
    </row>
    <row r="38" spans="1:6" ht="114.75" x14ac:dyDescent="0.25">
      <c r="A38" s="40" t="s">
        <v>1</v>
      </c>
      <c r="B38" s="40" t="s">
        <v>3</v>
      </c>
      <c r="C38" s="40" t="s">
        <v>4</v>
      </c>
      <c r="D38" s="40" t="s">
        <v>293</v>
      </c>
      <c r="E38" s="235" t="s">
        <v>294</v>
      </c>
      <c r="F38" s="236"/>
    </row>
    <row r="39" spans="1:6" ht="14.25" customHeight="1" x14ac:dyDescent="0.25">
      <c r="A39" s="34">
        <v>1</v>
      </c>
      <c r="B39" s="33">
        <v>2</v>
      </c>
      <c r="C39" s="33">
        <v>3</v>
      </c>
      <c r="D39" s="33">
        <v>4</v>
      </c>
      <c r="E39" s="217">
        <v>5</v>
      </c>
      <c r="F39" s="218"/>
    </row>
    <row r="40" spans="1:6" ht="14.25" customHeight="1" x14ac:dyDescent="0.25">
      <c r="A40" s="41"/>
      <c r="B40" s="42" t="s">
        <v>295</v>
      </c>
      <c r="C40" s="33">
        <v>62047793.280000001</v>
      </c>
      <c r="D40" s="33">
        <v>164.8</v>
      </c>
      <c r="E40" s="217">
        <v>31375.3</v>
      </c>
      <c r="F40" s="218"/>
    </row>
    <row r="41" spans="1:6" ht="14.25" customHeight="1" x14ac:dyDescent="0.25">
      <c r="A41" s="229" t="s">
        <v>10</v>
      </c>
      <c r="B41" s="230"/>
      <c r="C41" s="230"/>
      <c r="D41" s="230"/>
      <c r="E41" s="230"/>
      <c r="F41" s="231"/>
    </row>
    <row r="42" spans="1:6" ht="68.25" customHeight="1" x14ac:dyDescent="0.25">
      <c r="A42" s="34" t="s">
        <v>244</v>
      </c>
      <c r="B42" s="36" t="s">
        <v>296</v>
      </c>
      <c r="C42" s="33">
        <v>1045800</v>
      </c>
      <c r="D42" s="33">
        <v>1</v>
      </c>
      <c r="E42" s="217">
        <v>87150</v>
      </c>
      <c r="F42" s="218"/>
    </row>
    <row r="43" spans="1:6" ht="60.75" customHeight="1" x14ac:dyDescent="0.25">
      <c r="A43" s="34" t="s">
        <v>246</v>
      </c>
      <c r="B43" s="36" t="s">
        <v>297</v>
      </c>
      <c r="C43" s="33">
        <v>9728802.7200000007</v>
      </c>
      <c r="D43" s="33">
        <v>16.899999999999999</v>
      </c>
      <c r="E43" s="217">
        <v>47972.4</v>
      </c>
      <c r="F43" s="218"/>
    </row>
    <row r="44" spans="1:6" x14ac:dyDescent="0.25">
      <c r="A44" s="34" t="s">
        <v>252</v>
      </c>
      <c r="B44" s="36" t="s">
        <v>298</v>
      </c>
      <c r="C44" s="33">
        <v>35058912.479999997</v>
      </c>
      <c r="D44" s="33">
        <v>89.7</v>
      </c>
      <c r="E44" s="217">
        <v>32570.5</v>
      </c>
      <c r="F44" s="218"/>
    </row>
    <row r="45" spans="1:6" s="10" customFormat="1" ht="20.25" customHeight="1" x14ac:dyDescent="0.25">
      <c r="A45" s="34"/>
      <c r="B45" s="43" t="s">
        <v>258</v>
      </c>
      <c r="C45" s="33"/>
      <c r="D45" s="33"/>
      <c r="E45" s="217"/>
      <c r="F45" s="218"/>
    </row>
    <row r="46" spans="1:6" ht="16.5" customHeight="1" x14ac:dyDescent="0.25">
      <c r="A46" s="34" t="s">
        <v>299</v>
      </c>
      <c r="B46" s="36" t="s">
        <v>300</v>
      </c>
      <c r="C46" s="33"/>
      <c r="D46" s="33"/>
      <c r="E46" s="217"/>
      <c r="F46" s="218"/>
    </row>
    <row r="47" spans="1:6" ht="106.5" customHeight="1" x14ac:dyDescent="0.25">
      <c r="A47" s="34" t="s">
        <v>301</v>
      </c>
      <c r="B47" s="36" t="s">
        <v>302</v>
      </c>
      <c r="C47" s="33"/>
      <c r="D47" s="33"/>
      <c r="E47" s="217"/>
      <c r="F47" s="218"/>
    </row>
    <row r="48" spans="1:6" ht="20.25" customHeight="1" x14ac:dyDescent="0.25">
      <c r="A48" s="34" t="s">
        <v>303</v>
      </c>
      <c r="B48" s="36" t="s">
        <v>304</v>
      </c>
      <c r="C48" s="33">
        <v>28075826.52</v>
      </c>
      <c r="D48" s="33">
        <v>72.099999999999994</v>
      </c>
      <c r="E48" s="225">
        <v>32450.1</v>
      </c>
      <c r="F48" s="225"/>
    </row>
    <row r="49" spans="1:319" ht="72.75" customHeight="1" x14ac:dyDescent="0.25">
      <c r="A49" s="44" t="s">
        <v>305</v>
      </c>
      <c r="B49" s="36" t="s">
        <v>306</v>
      </c>
      <c r="C49" s="33">
        <v>2375802.2400000002</v>
      </c>
      <c r="D49" s="33">
        <v>5.6</v>
      </c>
      <c r="E49" s="225">
        <v>35354.199999999997</v>
      </c>
      <c r="F49" s="225"/>
    </row>
    <row r="50" spans="1:319" ht="20.25" customHeight="1" x14ac:dyDescent="0.25">
      <c r="A50" s="44" t="s">
        <v>307</v>
      </c>
      <c r="B50" s="36" t="s">
        <v>308</v>
      </c>
      <c r="C50" s="33"/>
      <c r="D50" s="33"/>
      <c r="E50" s="225"/>
      <c r="F50" s="225"/>
    </row>
    <row r="51" spans="1:319" ht="24.75" customHeight="1" x14ac:dyDescent="0.25">
      <c r="A51" s="34" t="s">
        <v>253</v>
      </c>
      <c r="B51" s="45" t="s">
        <v>309</v>
      </c>
      <c r="C51" s="23"/>
      <c r="D51" s="23"/>
      <c r="E51" s="225"/>
      <c r="F51" s="225"/>
    </row>
    <row r="52" spans="1:319" ht="20.25" customHeight="1" x14ac:dyDescent="0.25">
      <c r="A52" s="34"/>
      <c r="B52" s="46" t="s">
        <v>258</v>
      </c>
      <c r="C52" s="23"/>
      <c r="D52" s="23"/>
      <c r="E52" s="225"/>
      <c r="F52" s="225"/>
    </row>
    <row r="53" spans="1:319" ht="27" customHeight="1" x14ac:dyDescent="0.25">
      <c r="A53" s="34" t="s">
        <v>310</v>
      </c>
      <c r="B53" s="47" t="s">
        <v>311</v>
      </c>
      <c r="C53" s="23"/>
      <c r="D53" s="23"/>
      <c r="E53" s="225"/>
      <c r="F53" s="225"/>
    </row>
    <row r="54" spans="1:319" ht="31.5" customHeight="1" x14ac:dyDescent="0.25">
      <c r="A54" s="48" t="s">
        <v>312</v>
      </c>
      <c r="B54" s="49" t="s">
        <v>313</v>
      </c>
      <c r="C54" s="23"/>
      <c r="D54" s="23"/>
      <c r="E54" s="225"/>
      <c r="F54" s="225"/>
    </row>
    <row r="55" spans="1:319" ht="20.25" customHeight="1" x14ac:dyDescent="0.25">
      <c r="A55" s="34" t="s">
        <v>314</v>
      </c>
      <c r="B55" s="49" t="s">
        <v>315</v>
      </c>
      <c r="C55" s="23"/>
      <c r="D55" s="23"/>
      <c r="E55" s="225"/>
      <c r="F55" s="225"/>
    </row>
    <row r="56" spans="1:319" ht="21" customHeight="1" x14ac:dyDescent="0.25">
      <c r="A56" s="34" t="s">
        <v>254</v>
      </c>
      <c r="B56" s="49" t="s">
        <v>316</v>
      </c>
      <c r="C56" s="53">
        <v>849535.8</v>
      </c>
      <c r="D56" s="53">
        <v>3</v>
      </c>
      <c r="E56" s="225">
        <v>23598.22</v>
      </c>
      <c r="F56" s="225"/>
    </row>
    <row r="57" spans="1:319" ht="20.25" customHeight="1" x14ac:dyDescent="0.25">
      <c r="A57" s="34" t="s">
        <v>256</v>
      </c>
      <c r="B57" s="50" t="s">
        <v>259</v>
      </c>
      <c r="C57" s="53">
        <v>15364742.279999999</v>
      </c>
      <c r="D57" s="53">
        <v>54.2</v>
      </c>
      <c r="E57" s="225">
        <v>23623.53</v>
      </c>
      <c r="F57" s="225"/>
    </row>
    <row r="58" spans="1:319" ht="62.25" customHeight="1" x14ac:dyDescent="0.25">
      <c r="A58" s="214" t="s">
        <v>131</v>
      </c>
      <c r="B58" s="215"/>
      <c r="C58" s="215"/>
      <c r="D58" s="215"/>
      <c r="E58" s="215"/>
      <c r="F58" s="216"/>
    </row>
    <row r="59" spans="1:319" s="26" customFormat="1" ht="75" x14ac:dyDescent="0.25">
      <c r="A59" s="33" t="s">
        <v>1</v>
      </c>
      <c r="B59" s="33" t="s">
        <v>5</v>
      </c>
      <c r="C59" s="33" t="s">
        <v>6</v>
      </c>
      <c r="D59" s="33" t="s">
        <v>7</v>
      </c>
      <c r="E59" s="33" t="s">
        <v>8</v>
      </c>
      <c r="F59" s="33" t="s">
        <v>9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</row>
    <row r="60" spans="1:319" x14ac:dyDescent="0.25">
      <c r="A60" s="34">
        <v>1</v>
      </c>
      <c r="B60" s="34">
        <v>2</v>
      </c>
      <c r="C60" s="34">
        <v>3</v>
      </c>
      <c r="D60" s="34">
        <v>4</v>
      </c>
      <c r="E60" s="34">
        <v>5</v>
      </c>
      <c r="F60" s="34">
        <v>6</v>
      </c>
    </row>
    <row r="61" spans="1:319" x14ac:dyDescent="0.25">
      <c r="A61" s="41">
        <v>1</v>
      </c>
      <c r="B61" s="42" t="s">
        <v>295</v>
      </c>
      <c r="C61" s="51"/>
      <c r="D61" s="51">
        <v>321.83</v>
      </c>
      <c r="E61" s="51">
        <v>331.47</v>
      </c>
      <c r="F61" s="52"/>
    </row>
    <row r="62" spans="1:319" x14ac:dyDescent="0.25">
      <c r="A62" s="229" t="s">
        <v>10</v>
      </c>
      <c r="B62" s="230"/>
      <c r="C62" s="230"/>
      <c r="D62" s="230"/>
      <c r="E62" s="230"/>
      <c r="F62" s="231"/>
    </row>
    <row r="63" spans="1:319" ht="60" x14ac:dyDescent="0.25">
      <c r="A63" s="53" t="s">
        <v>244</v>
      </c>
      <c r="B63" s="52" t="s">
        <v>317</v>
      </c>
      <c r="C63" s="23"/>
      <c r="D63" s="23">
        <v>20</v>
      </c>
      <c r="E63" s="23">
        <v>20</v>
      </c>
      <c r="F63" s="23"/>
    </row>
    <row r="64" spans="1:319" x14ac:dyDescent="0.25">
      <c r="A64" s="53"/>
      <c r="B64" s="43" t="s">
        <v>258</v>
      </c>
      <c r="C64" s="23"/>
      <c r="D64" s="23"/>
      <c r="E64" s="23"/>
      <c r="F64" s="23"/>
    </row>
    <row r="65" spans="1:6" x14ac:dyDescent="0.25">
      <c r="A65" s="34" t="s">
        <v>318</v>
      </c>
      <c r="B65" s="23" t="s">
        <v>319</v>
      </c>
      <c r="C65" s="23"/>
      <c r="D65" s="23">
        <v>1</v>
      </c>
      <c r="E65" s="23">
        <v>1</v>
      </c>
      <c r="F65" s="23"/>
    </row>
    <row r="66" spans="1:6" ht="75" x14ac:dyDescent="0.25">
      <c r="A66" s="53" t="s">
        <v>246</v>
      </c>
      <c r="B66" s="23" t="s">
        <v>298</v>
      </c>
      <c r="C66" s="52" t="s">
        <v>320</v>
      </c>
      <c r="D66" s="23">
        <v>192.18</v>
      </c>
      <c r="E66" s="23">
        <v>197.52</v>
      </c>
      <c r="F66" s="52"/>
    </row>
    <row r="67" spans="1:6" x14ac:dyDescent="0.25">
      <c r="A67" s="53"/>
      <c r="B67" s="43" t="s">
        <v>258</v>
      </c>
      <c r="C67" s="23"/>
      <c r="D67" s="23"/>
      <c r="E67" s="23"/>
      <c r="F67" s="23"/>
    </row>
    <row r="68" spans="1:6" x14ac:dyDescent="0.25">
      <c r="A68" s="34" t="s">
        <v>321</v>
      </c>
      <c r="B68" s="23" t="s">
        <v>300</v>
      </c>
      <c r="C68" s="23"/>
      <c r="D68" s="23"/>
      <c r="E68" s="23"/>
      <c r="F68" s="23"/>
    </row>
    <row r="69" spans="1:6" ht="30" x14ac:dyDescent="0.25">
      <c r="A69" s="34" t="s">
        <v>322</v>
      </c>
      <c r="B69" s="36" t="s">
        <v>302</v>
      </c>
      <c r="C69" s="23"/>
      <c r="D69" s="23"/>
      <c r="E69" s="23"/>
      <c r="F69" s="23"/>
    </row>
    <row r="70" spans="1:6" ht="75" x14ac:dyDescent="0.25">
      <c r="A70" s="34" t="s">
        <v>323</v>
      </c>
      <c r="B70" s="23" t="s">
        <v>304</v>
      </c>
      <c r="C70" s="52" t="s">
        <v>324</v>
      </c>
      <c r="D70" s="23">
        <v>155.30000000000001</v>
      </c>
      <c r="E70" s="23">
        <v>161.1</v>
      </c>
      <c r="F70" s="52" t="s">
        <v>325</v>
      </c>
    </row>
    <row r="71" spans="1:6" ht="75" x14ac:dyDescent="0.25">
      <c r="A71" s="34" t="s">
        <v>326</v>
      </c>
      <c r="B71" s="52" t="s">
        <v>306</v>
      </c>
      <c r="C71" s="52" t="s">
        <v>327</v>
      </c>
      <c r="D71" s="23">
        <v>10.63</v>
      </c>
      <c r="E71" s="23">
        <v>10.42</v>
      </c>
      <c r="F71" s="52" t="s">
        <v>328</v>
      </c>
    </row>
    <row r="72" spans="1:6" x14ac:dyDescent="0.25">
      <c r="A72" s="53" t="s">
        <v>252</v>
      </c>
      <c r="B72" s="52" t="s">
        <v>309</v>
      </c>
      <c r="C72" s="23"/>
      <c r="D72" s="23"/>
      <c r="E72" s="23"/>
      <c r="F72" s="23"/>
    </row>
    <row r="73" spans="1:6" x14ac:dyDescent="0.25">
      <c r="A73" s="53"/>
      <c r="B73" s="43" t="s">
        <v>258</v>
      </c>
      <c r="C73" s="23"/>
      <c r="D73" s="23"/>
      <c r="E73" s="23"/>
      <c r="F73" s="23"/>
    </row>
    <row r="74" spans="1:6" x14ac:dyDescent="0.25">
      <c r="A74" s="34" t="s">
        <v>299</v>
      </c>
      <c r="B74" s="23" t="s">
        <v>311</v>
      </c>
      <c r="C74" s="23"/>
      <c r="D74" s="23"/>
      <c r="E74" s="23"/>
      <c r="F74" s="23"/>
    </row>
    <row r="75" spans="1:6" x14ac:dyDescent="0.25">
      <c r="A75" s="34" t="s">
        <v>301</v>
      </c>
      <c r="B75" s="23" t="s">
        <v>313</v>
      </c>
      <c r="C75" s="23"/>
      <c r="D75" s="23"/>
      <c r="E75" s="23"/>
      <c r="F75" s="23"/>
    </row>
    <row r="76" spans="1:6" x14ac:dyDescent="0.25">
      <c r="A76" s="34" t="s">
        <v>303</v>
      </c>
      <c r="B76" s="52" t="s">
        <v>315</v>
      </c>
      <c r="C76" s="23"/>
      <c r="D76" s="23"/>
      <c r="E76" s="23"/>
      <c r="F76" s="23"/>
    </row>
    <row r="77" spans="1:6" ht="120" x14ac:dyDescent="0.25">
      <c r="A77" s="53" t="s">
        <v>249</v>
      </c>
      <c r="B77" s="52" t="s">
        <v>259</v>
      </c>
      <c r="C77" s="23"/>
      <c r="D77" s="23">
        <v>109.65</v>
      </c>
      <c r="E77" s="23">
        <v>113.95</v>
      </c>
      <c r="F77" s="52" t="s">
        <v>455</v>
      </c>
    </row>
  </sheetData>
  <mergeCells count="57">
    <mergeCell ref="A58:F58"/>
    <mergeCell ref="A62:F62"/>
    <mergeCell ref="E53:F53"/>
    <mergeCell ref="E54:F54"/>
    <mergeCell ref="E55:F55"/>
    <mergeCell ref="E56:F56"/>
    <mergeCell ref="E57:F57"/>
    <mergeCell ref="C20:F20"/>
    <mergeCell ref="E48:F48"/>
    <mergeCell ref="E49:F49"/>
    <mergeCell ref="A37:F37"/>
    <mergeCell ref="E38:F38"/>
    <mergeCell ref="E47:F47"/>
    <mergeCell ref="E39:F39"/>
    <mergeCell ref="E43:F43"/>
    <mergeCell ref="E44:F44"/>
    <mergeCell ref="E50:F50"/>
    <mergeCell ref="E51:F51"/>
    <mergeCell ref="E52:F52"/>
    <mergeCell ref="C23:F23"/>
    <mergeCell ref="C24:F24"/>
    <mergeCell ref="E45:F45"/>
    <mergeCell ref="E46:F46"/>
    <mergeCell ref="E40:F40"/>
    <mergeCell ref="E42:F42"/>
    <mergeCell ref="A41:F41"/>
    <mergeCell ref="C8:F8"/>
    <mergeCell ref="C9:F9"/>
    <mergeCell ref="C10:F10"/>
    <mergeCell ref="C17:F17"/>
    <mergeCell ref="C11:F11"/>
    <mergeCell ref="C12:F12"/>
    <mergeCell ref="C13:F13"/>
    <mergeCell ref="C14:F14"/>
    <mergeCell ref="C15:F15"/>
    <mergeCell ref="C16:F16"/>
    <mergeCell ref="A1:F1"/>
    <mergeCell ref="A3:F3"/>
    <mergeCell ref="C5:F5"/>
    <mergeCell ref="C6:F6"/>
    <mergeCell ref="C7:F7"/>
    <mergeCell ref="C18:F18"/>
    <mergeCell ref="E36:F36"/>
    <mergeCell ref="A30:F30"/>
    <mergeCell ref="E31:F31"/>
    <mergeCell ref="E35:F35"/>
    <mergeCell ref="E32:F32"/>
    <mergeCell ref="E33:F33"/>
    <mergeCell ref="E34:F34"/>
    <mergeCell ref="C28:F28"/>
    <mergeCell ref="C29:F29"/>
    <mergeCell ref="C21:F21"/>
    <mergeCell ref="A22:F22"/>
    <mergeCell ref="C25:F25"/>
    <mergeCell ref="C26:F26"/>
    <mergeCell ref="C27:F27"/>
    <mergeCell ref="C19:F19"/>
  </mergeCells>
  <pageMargins left="0.7" right="0.7" top="0.75" bottom="0.75" header="0.3" footer="0.3"/>
  <pageSetup paperSize="9" scale="20" orientation="portrait" r:id="rId1"/>
  <rowBreaks count="2" manualBreakCount="2">
    <brk id="11" max="5" man="1"/>
    <brk id="2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57"/>
  <sheetViews>
    <sheetView tabSelected="1" view="pageBreakPreview" topLeftCell="A156" zoomScale="40" zoomScaleNormal="100" zoomScaleSheetLayoutView="40" workbookViewId="0">
      <selection activeCell="A156" sqref="A156:J169"/>
    </sheetView>
  </sheetViews>
  <sheetFormatPr defaultRowHeight="15" x14ac:dyDescent="0.25"/>
  <cols>
    <col min="1" max="1" width="10.28515625" customWidth="1"/>
    <col min="2" max="2" width="70.85546875" customWidth="1"/>
    <col min="3" max="3" width="26.7109375" customWidth="1"/>
    <col min="4" max="4" width="53.42578125" customWidth="1"/>
    <col min="5" max="5" width="19.85546875" customWidth="1"/>
    <col min="6" max="6" width="13.42578125" customWidth="1"/>
    <col min="7" max="7" width="18.28515625" customWidth="1"/>
    <col min="8" max="8" width="12.85546875" customWidth="1"/>
    <col min="9" max="9" width="26.42578125" customWidth="1"/>
    <col min="10" max="10" width="14.5703125" customWidth="1"/>
    <col min="11" max="11" width="19.42578125" customWidth="1"/>
  </cols>
  <sheetData>
    <row r="1" spans="1:8" ht="30" customHeight="1" thickBot="1" x14ac:dyDescent="0.3">
      <c r="A1" s="302" t="s">
        <v>132</v>
      </c>
      <c r="B1" s="302"/>
      <c r="C1" s="302"/>
      <c r="D1" s="302"/>
      <c r="E1" s="302"/>
      <c r="F1" s="302"/>
      <c r="G1" s="302"/>
      <c r="H1" s="302"/>
    </row>
    <row r="2" spans="1:8" ht="16.5" customHeight="1" thickBot="1" x14ac:dyDescent="0.3">
      <c r="A2" s="317" t="s">
        <v>395</v>
      </c>
      <c r="B2" s="318"/>
      <c r="C2" s="318"/>
      <c r="D2" s="318"/>
      <c r="E2" s="318"/>
      <c r="F2" s="318"/>
      <c r="G2" s="318"/>
      <c r="H2" s="319"/>
    </row>
    <row r="3" spans="1:8" ht="36.75" customHeight="1" x14ac:dyDescent="0.25">
      <c r="A3" s="320" t="s">
        <v>1</v>
      </c>
      <c r="B3" s="322" t="s">
        <v>396</v>
      </c>
      <c r="C3" s="322"/>
      <c r="D3" s="322" t="s">
        <v>397</v>
      </c>
      <c r="E3" s="322"/>
      <c r="F3" s="323" t="s">
        <v>94</v>
      </c>
      <c r="G3" s="324"/>
      <c r="H3" s="325" t="s">
        <v>95</v>
      </c>
    </row>
    <row r="4" spans="1:8" ht="15" customHeight="1" x14ac:dyDescent="0.25">
      <c r="A4" s="321"/>
      <c r="B4" s="114" t="s">
        <v>40</v>
      </c>
      <c r="C4" s="115" t="s">
        <v>41</v>
      </c>
      <c r="D4" s="114" t="s">
        <v>40</v>
      </c>
      <c r="E4" s="115" t="s">
        <v>41</v>
      </c>
      <c r="F4" s="114" t="s">
        <v>42</v>
      </c>
      <c r="G4" s="114" t="s">
        <v>43</v>
      </c>
      <c r="H4" s="326"/>
    </row>
    <row r="5" spans="1:8" x14ac:dyDescent="0.25">
      <c r="A5" s="116">
        <v>1</v>
      </c>
      <c r="B5" s="114">
        <v>2</v>
      </c>
      <c r="C5" s="117">
        <v>3</v>
      </c>
      <c r="D5" s="114">
        <v>4</v>
      </c>
      <c r="E5" s="117">
        <v>5</v>
      </c>
      <c r="F5" s="114">
        <v>6</v>
      </c>
      <c r="G5" s="114">
        <v>7</v>
      </c>
      <c r="H5" s="118">
        <v>8</v>
      </c>
    </row>
    <row r="6" spans="1:8" x14ac:dyDescent="0.25">
      <c r="A6" s="119">
        <v>1</v>
      </c>
      <c r="B6" s="120" t="s">
        <v>166</v>
      </c>
      <c r="C6" s="121"/>
      <c r="D6" s="120" t="s">
        <v>166</v>
      </c>
      <c r="E6" s="121"/>
      <c r="F6" s="121"/>
      <c r="G6" s="121"/>
      <c r="H6" s="122"/>
    </row>
    <row r="7" spans="1:8" s="22" customFormat="1" ht="48" customHeight="1" x14ac:dyDescent="0.2">
      <c r="A7" s="119">
        <v>2</v>
      </c>
      <c r="B7" s="123" t="s">
        <v>167</v>
      </c>
      <c r="C7" s="153">
        <f>ROUND(SUM(C8:C15),2)</f>
        <v>191618761.62</v>
      </c>
      <c r="D7" s="154" t="s">
        <v>167</v>
      </c>
      <c r="E7" s="153">
        <f>ROUND(SUM(E8:E15),2)</f>
        <v>191732790.58000001</v>
      </c>
      <c r="F7" s="124">
        <f t="shared" ref="F7:F70" si="0">ROUND(IF((E7-C7)&gt;0,(E7-C7),0),2)</f>
        <v>114028.96</v>
      </c>
      <c r="G7" s="125">
        <f t="shared" ref="G7:G70" si="1">ROUND(IF((E7-C7)&lt;0,(E7-C7),0),2)</f>
        <v>0</v>
      </c>
      <c r="H7" s="126">
        <f t="shared" ref="H7:H70" si="2">ROUND(IF(C7=0,0,E7/C7*100-100),1)</f>
        <v>0.1</v>
      </c>
    </row>
    <row r="8" spans="1:8" s="22" customFormat="1" ht="20.100000000000001" customHeight="1" x14ac:dyDescent="0.2">
      <c r="A8" s="119">
        <v>3</v>
      </c>
      <c r="B8" s="127" t="s">
        <v>168</v>
      </c>
      <c r="C8" s="121">
        <v>22830355.91</v>
      </c>
      <c r="D8" s="127" t="s">
        <v>168</v>
      </c>
      <c r="E8" s="121">
        <v>22830355.91</v>
      </c>
      <c r="F8" s="121">
        <f t="shared" si="0"/>
        <v>0</v>
      </c>
      <c r="G8" s="128">
        <f t="shared" si="1"/>
        <v>0</v>
      </c>
      <c r="H8" s="122">
        <f t="shared" si="2"/>
        <v>0</v>
      </c>
    </row>
    <row r="9" spans="1:8" s="22" customFormat="1" ht="20.100000000000001" customHeight="1" x14ac:dyDescent="0.2">
      <c r="A9" s="119">
        <v>4</v>
      </c>
      <c r="B9" s="127" t="s">
        <v>169</v>
      </c>
      <c r="C9" s="121">
        <v>125169637.87</v>
      </c>
      <c r="D9" s="127" t="s">
        <v>169</v>
      </c>
      <c r="E9" s="121">
        <v>126240337.09999999</v>
      </c>
      <c r="F9" s="121">
        <f t="shared" si="0"/>
        <v>1070699.23</v>
      </c>
      <c r="G9" s="128">
        <f t="shared" si="1"/>
        <v>0</v>
      </c>
      <c r="H9" s="122">
        <f t="shared" si="2"/>
        <v>0.9</v>
      </c>
    </row>
    <row r="10" spans="1:8" s="22" customFormat="1" ht="37.5" customHeight="1" x14ac:dyDescent="0.2">
      <c r="A10" s="119">
        <v>5</v>
      </c>
      <c r="B10" s="127" t="s">
        <v>170</v>
      </c>
      <c r="C10" s="129">
        <v>0</v>
      </c>
      <c r="D10" s="127" t="s">
        <v>170</v>
      </c>
      <c r="E10" s="129">
        <v>0</v>
      </c>
      <c r="F10" s="121">
        <f t="shared" si="0"/>
        <v>0</v>
      </c>
      <c r="G10" s="128">
        <f t="shared" si="1"/>
        <v>0</v>
      </c>
      <c r="H10" s="122">
        <f t="shared" si="2"/>
        <v>0</v>
      </c>
    </row>
    <row r="11" spans="1:8" s="22" customFormat="1" ht="20.100000000000001" customHeight="1" x14ac:dyDescent="0.2">
      <c r="A11" s="119">
        <v>6</v>
      </c>
      <c r="B11" s="127" t="s">
        <v>171</v>
      </c>
      <c r="C11" s="129">
        <v>24182526.32</v>
      </c>
      <c r="D11" s="127" t="s">
        <v>171</v>
      </c>
      <c r="E11" s="129">
        <v>24695663.829999998</v>
      </c>
      <c r="F11" s="121">
        <f t="shared" si="0"/>
        <v>513137.51</v>
      </c>
      <c r="G11" s="128">
        <f t="shared" si="1"/>
        <v>0</v>
      </c>
      <c r="H11" s="122">
        <f t="shared" si="2"/>
        <v>2.1</v>
      </c>
    </row>
    <row r="12" spans="1:8" s="22" customFormat="1" ht="20.100000000000001" customHeight="1" x14ac:dyDescent="0.2">
      <c r="A12" s="119">
        <v>7</v>
      </c>
      <c r="B12" s="127" t="s">
        <v>172</v>
      </c>
      <c r="C12" s="129">
        <v>7886237.7300000004</v>
      </c>
      <c r="D12" s="127" t="s">
        <v>172</v>
      </c>
      <c r="E12" s="129">
        <v>7886237.7300000004</v>
      </c>
      <c r="F12" s="121">
        <f t="shared" si="0"/>
        <v>0</v>
      </c>
      <c r="G12" s="128">
        <f t="shared" si="1"/>
        <v>0</v>
      </c>
      <c r="H12" s="122">
        <f t="shared" si="2"/>
        <v>0</v>
      </c>
    </row>
    <row r="13" spans="1:8" s="22" customFormat="1" ht="20.100000000000001" customHeight="1" x14ac:dyDescent="0.2">
      <c r="A13" s="119">
        <v>8</v>
      </c>
      <c r="B13" s="127" t="s">
        <v>173</v>
      </c>
      <c r="C13" s="129">
        <v>6449517.7699999996</v>
      </c>
      <c r="D13" s="127" t="s">
        <v>173</v>
      </c>
      <c r="E13" s="129">
        <v>5209609.99</v>
      </c>
      <c r="F13" s="121">
        <f t="shared" si="0"/>
        <v>0</v>
      </c>
      <c r="G13" s="128">
        <f t="shared" si="1"/>
        <v>-1239907.78</v>
      </c>
      <c r="H13" s="122">
        <f t="shared" si="2"/>
        <v>-19.2</v>
      </c>
    </row>
    <row r="14" spans="1:8" s="22" customFormat="1" ht="20.100000000000001" customHeight="1" x14ac:dyDescent="0.2">
      <c r="A14" s="119">
        <v>9</v>
      </c>
      <c r="B14" s="127" t="s">
        <v>174</v>
      </c>
      <c r="C14" s="129">
        <v>0</v>
      </c>
      <c r="D14" s="127" t="s">
        <v>174</v>
      </c>
      <c r="E14" s="129">
        <v>0</v>
      </c>
      <c r="F14" s="121">
        <f t="shared" si="0"/>
        <v>0</v>
      </c>
      <c r="G14" s="128">
        <f t="shared" si="1"/>
        <v>0</v>
      </c>
      <c r="H14" s="122">
        <f t="shared" si="2"/>
        <v>0</v>
      </c>
    </row>
    <row r="15" spans="1:8" s="22" customFormat="1" ht="20.100000000000001" customHeight="1" x14ac:dyDescent="0.2">
      <c r="A15" s="119">
        <v>10</v>
      </c>
      <c r="B15" s="127" t="s">
        <v>175</v>
      </c>
      <c r="C15" s="130">
        <v>5100486.0199999996</v>
      </c>
      <c r="D15" s="127" t="s">
        <v>175</v>
      </c>
      <c r="E15" s="130">
        <v>4870586.0199999996</v>
      </c>
      <c r="F15" s="121">
        <f t="shared" si="0"/>
        <v>0</v>
      </c>
      <c r="G15" s="128">
        <f t="shared" si="1"/>
        <v>-229900</v>
      </c>
      <c r="H15" s="122">
        <f t="shared" si="2"/>
        <v>-4.5</v>
      </c>
    </row>
    <row r="16" spans="1:8" s="22" customFormat="1" ht="20.100000000000001" customHeight="1" x14ac:dyDescent="0.2">
      <c r="A16" s="119">
        <v>11</v>
      </c>
      <c r="B16" s="123" t="s">
        <v>176</v>
      </c>
      <c r="C16" s="139">
        <f>ROUND(SUM(C17:C24),2)</f>
        <v>109301333.5</v>
      </c>
      <c r="D16" s="154" t="s">
        <v>176</v>
      </c>
      <c r="E16" s="139">
        <f>ROUND(SUM(E17:E24),2)</f>
        <v>110090118.67</v>
      </c>
      <c r="F16" s="124">
        <f t="shared" si="0"/>
        <v>788785.17</v>
      </c>
      <c r="G16" s="125">
        <f t="shared" si="1"/>
        <v>0</v>
      </c>
      <c r="H16" s="126">
        <f t="shared" si="2"/>
        <v>0.7</v>
      </c>
    </row>
    <row r="17" spans="1:8" s="22" customFormat="1" ht="20.100000000000001" customHeight="1" x14ac:dyDescent="0.2">
      <c r="A17" s="119">
        <v>12</v>
      </c>
      <c r="B17" s="127" t="s">
        <v>177</v>
      </c>
      <c r="C17" s="130">
        <v>15845667.49</v>
      </c>
      <c r="D17" s="127" t="s">
        <v>177</v>
      </c>
      <c r="E17" s="130">
        <v>16072811.77</v>
      </c>
      <c r="F17" s="121">
        <f t="shared" si="0"/>
        <v>227144.28</v>
      </c>
      <c r="G17" s="128">
        <f t="shared" si="1"/>
        <v>0</v>
      </c>
      <c r="H17" s="122">
        <f t="shared" si="2"/>
        <v>1.4</v>
      </c>
    </row>
    <row r="18" spans="1:8" s="22" customFormat="1" ht="20.100000000000001" customHeight="1" x14ac:dyDescent="0.2">
      <c r="A18" s="119">
        <v>13</v>
      </c>
      <c r="B18" s="127" t="s">
        <v>178</v>
      </c>
      <c r="C18" s="130">
        <v>53612262.93</v>
      </c>
      <c r="D18" s="127" t="s">
        <v>178</v>
      </c>
      <c r="E18" s="130">
        <v>54939748.43</v>
      </c>
      <c r="F18" s="121">
        <f t="shared" si="0"/>
        <v>1327485.5</v>
      </c>
      <c r="G18" s="128">
        <f t="shared" si="1"/>
        <v>0</v>
      </c>
      <c r="H18" s="122">
        <f t="shared" si="2"/>
        <v>2.5</v>
      </c>
    </row>
    <row r="19" spans="1:8" s="22" customFormat="1" ht="20.100000000000001" customHeight="1" x14ac:dyDescent="0.2">
      <c r="A19" s="119">
        <v>14</v>
      </c>
      <c r="B19" s="127" t="s">
        <v>179</v>
      </c>
      <c r="C19" s="131">
        <v>0</v>
      </c>
      <c r="D19" s="127" t="s">
        <v>179</v>
      </c>
      <c r="E19" s="131">
        <v>0</v>
      </c>
      <c r="F19" s="121">
        <f t="shared" si="0"/>
        <v>0</v>
      </c>
      <c r="G19" s="128">
        <f t="shared" si="1"/>
        <v>0</v>
      </c>
      <c r="H19" s="122">
        <f t="shared" si="2"/>
        <v>0</v>
      </c>
    </row>
    <row r="20" spans="1:8" s="22" customFormat="1" ht="20.100000000000001" customHeight="1" x14ac:dyDescent="0.2">
      <c r="A20" s="119">
        <v>15</v>
      </c>
      <c r="B20" s="127" t="s">
        <v>180</v>
      </c>
      <c r="C20" s="130">
        <v>21945710.780000001</v>
      </c>
      <c r="D20" s="127" t="s">
        <v>180</v>
      </c>
      <c r="E20" s="130">
        <v>22192366.190000001</v>
      </c>
      <c r="F20" s="121">
        <f t="shared" si="0"/>
        <v>246655.41</v>
      </c>
      <c r="G20" s="128">
        <f t="shared" si="1"/>
        <v>0</v>
      </c>
      <c r="H20" s="122">
        <f t="shared" si="2"/>
        <v>1.1000000000000001</v>
      </c>
    </row>
    <row r="21" spans="1:8" s="22" customFormat="1" ht="20.100000000000001" customHeight="1" x14ac:dyDescent="0.2">
      <c r="A21" s="119">
        <v>16</v>
      </c>
      <c r="B21" s="127" t="s">
        <v>181</v>
      </c>
      <c r="C21" s="130">
        <v>6364088.2699999996</v>
      </c>
      <c r="D21" s="127" t="s">
        <v>181</v>
      </c>
      <c r="E21" s="130">
        <v>6817295.9900000002</v>
      </c>
      <c r="F21" s="121">
        <f t="shared" si="0"/>
        <v>453207.72</v>
      </c>
      <c r="G21" s="128">
        <f t="shared" si="1"/>
        <v>0</v>
      </c>
      <c r="H21" s="122">
        <f t="shared" si="2"/>
        <v>7.1</v>
      </c>
    </row>
    <row r="22" spans="1:8" s="22" customFormat="1" ht="39.75" customHeight="1" x14ac:dyDescent="0.2">
      <c r="A22" s="119">
        <v>17</v>
      </c>
      <c r="B22" s="127" t="s">
        <v>398</v>
      </c>
      <c r="C22" s="130">
        <v>6449517.7699999996</v>
      </c>
      <c r="D22" s="127" t="s">
        <v>398</v>
      </c>
      <c r="E22" s="130">
        <v>5209609.99</v>
      </c>
      <c r="F22" s="121">
        <f t="shared" si="0"/>
        <v>0</v>
      </c>
      <c r="G22" s="128">
        <f t="shared" si="1"/>
        <v>-1239907.78</v>
      </c>
      <c r="H22" s="122">
        <f t="shared" si="2"/>
        <v>-19.2</v>
      </c>
    </row>
    <row r="23" spans="1:8" s="22" customFormat="1" ht="54.75" customHeight="1" x14ac:dyDescent="0.2">
      <c r="A23" s="119">
        <v>18</v>
      </c>
      <c r="B23" s="127" t="s">
        <v>182</v>
      </c>
      <c r="C23" s="130">
        <v>0</v>
      </c>
      <c r="D23" s="127" t="s">
        <v>182</v>
      </c>
      <c r="E23" s="130">
        <v>0</v>
      </c>
      <c r="F23" s="121">
        <f t="shared" si="0"/>
        <v>0</v>
      </c>
      <c r="G23" s="128">
        <f t="shared" si="1"/>
        <v>0</v>
      </c>
      <c r="H23" s="122">
        <f t="shared" si="2"/>
        <v>0</v>
      </c>
    </row>
    <row r="24" spans="1:8" s="22" customFormat="1" ht="20.100000000000001" customHeight="1" x14ac:dyDescent="0.2">
      <c r="A24" s="119">
        <v>19</v>
      </c>
      <c r="B24" s="127" t="s">
        <v>183</v>
      </c>
      <c r="C24" s="130">
        <v>5084086.26</v>
      </c>
      <c r="D24" s="127" t="s">
        <v>183</v>
      </c>
      <c r="E24" s="130">
        <v>4858286.3</v>
      </c>
      <c r="F24" s="121">
        <f t="shared" si="0"/>
        <v>0</v>
      </c>
      <c r="G24" s="128">
        <f t="shared" si="1"/>
        <v>-225799.96</v>
      </c>
      <c r="H24" s="122">
        <f t="shared" si="2"/>
        <v>-4.4000000000000004</v>
      </c>
    </row>
    <row r="25" spans="1:8" s="22" customFormat="1" ht="20.100000000000001" customHeight="1" x14ac:dyDescent="0.2">
      <c r="A25" s="119">
        <v>20</v>
      </c>
      <c r="B25" s="123" t="s">
        <v>184</v>
      </c>
      <c r="C25" s="132">
        <f>ROUND(SUM(C26:C33),2)</f>
        <v>82317428.120000005</v>
      </c>
      <c r="D25" s="123" t="s">
        <v>184</v>
      </c>
      <c r="E25" s="132">
        <f>ROUND(SUM(E26:E33),2)</f>
        <v>81642671.909999996</v>
      </c>
      <c r="F25" s="124">
        <f t="shared" si="0"/>
        <v>0</v>
      </c>
      <c r="G25" s="125">
        <f t="shared" si="1"/>
        <v>-674756.21</v>
      </c>
      <c r="H25" s="126">
        <f t="shared" si="2"/>
        <v>-0.8</v>
      </c>
    </row>
    <row r="26" spans="1:8" s="22" customFormat="1" ht="20.100000000000001" customHeight="1" x14ac:dyDescent="0.2">
      <c r="A26" s="119">
        <v>21</v>
      </c>
      <c r="B26" s="127" t="s">
        <v>185</v>
      </c>
      <c r="C26" s="130">
        <f t="shared" ref="C26:C33" si="3">ROUND(C8-C17,2)</f>
        <v>6984688.4199999999</v>
      </c>
      <c r="D26" s="127" t="s">
        <v>185</v>
      </c>
      <c r="E26" s="130">
        <f t="shared" ref="E26:E33" si="4">ROUND(E8-E17,2)</f>
        <v>6757544.1399999997</v>
      </c>
      <c r="F26" s="121">
        <f t="shared" si="0"/>
        <v>0</v>
      </c>
      <c r="G26" s="128">
        <f t="shared" si="1"/>
        <v>-227144.28</v>
      </c>
      <c r="H26" s="122">
        <f t="shared" si="2"/>
        <v>-3.3</v>
      </c>
    </row>
    <row r="27" spans="1:8" s="22" customFormat="1" ht="40.5" customHeight="1" x14ac:dyDescent="0.2">
      <c r="A27" s="119">
        <v>22</v>
      </c>
      <c r="B27" s="127" t="s">
        <v>186</v>
      </c>
      <c r="C27" s="130">
        <f t="shared" si="3"/>
        <v>71557374.939999998</v>
      </c>
      <c r="D27" s="127" t="s">
        <v>187</v>
      </c>
      <c r="E27" s="130">
        <f t="shared" si="4"/>
        <v>71300588.670000002</v>
      </c>
      <c r="F27" s="121">
        <f t="shared" si="0"/>
        <v>0</v>
      </c>
      <c r="G27" s="128">
        <f t="shared" si="1"/>
        <v>-256786.27</v>
      </c>
      <c r="H27" s="122">
        <f t="shared" si="2"/>
        <v>-0.4</v>
      </c>
    </row>
    <row r="28" spans="1:8" s="22" customFormat="1" ht="37.5" customHeight="1" x14ac:dyDescent="0.2">
      <c r="A28" s="119">
        <v>23</v>
      </c>
      <c r="B28" s="127" t="s">
        <v>188</v>
      </c>
      <c r="C28" s="130">
        <f t="shared" si="3"/>
        <v>0</v>
      </c>
      <c r="D28" s="127" t="s">
        <v>189</v>
      </c>
      <c r="E28" s="130">
        <f t="shared" si="4"/>
        <v>0</v>
      </c>
      <c r="F28" s="121">
        <f t="shared" si="0"/>
        <v>0</v>
      </c>
      <c r="G28" s="128">
        <f t="shared" si="1"/>
        <v>0</v>
      </c>
      <c r="H28" s="122">
        <f t="shared" si="2"/>
        <v>0</v>
      </c>
    </row>
    <row r="29" spans="1:8" s="22" customFormat="1" ht="26.25" customHeight="1" x14ac:dyDescent="0.2">
      <c r="A29" s="119">
        <v>24</v>
      </c>
      <c r="B29" s="127" t="s">
        <v>190</v>
      </c>
      <c r="C29" s="130">
        <f t="shared" si="3"/>
        <v>2236815.54</v>
      </c>
      <c r="D29" s="127" t="s">
        <v>190</v>
      </c>
      <c r="E29" s="130">
        <f t="shared" si="4"/>
        <v>2503297.64</v>
      </c>
      <c r="F29" s="121">
        <f t="shared" si="0"/>
        <v>266482.09999999998</v>
      </c>
      <c r="G29" s="128">
        <f t="shared" si="1"/>
        <v>0</v>
      </c>
      <c r="H29" s="122">
        <f t="shared" si="2"/>
        <v>11.9</v>
      </c>
    </row>
    <row r="30" spans="1:8" s="22" customFormat="1" ht="20.100000000000001" customHeight="1" x14ac:dyDescent="0.2">
      <c r="A30" s="119">
        <v>25</v>
      </c>
      <c r="B30" s="127" t="s">
        <v>191</v>
      </c>
      <c r="C30" s="130">
        <f t="shared" si="3"/>
        <v>1522149.46</v>
      </c>
      <c r="D30" s="127" t="s">
        <v>191</v>
      </c>
      <c r="E30" s="130">
        <f t="shared" si="4"/>
        <v>1068941.74</v>
      </c>
      <c r="F30" s="121">
        <f t="shared" si="0"/>
        <v>0</v>
      </c>
      <c r="G30" s="128">
        <f t="shared" si="1"/>
        <v>-453207.72</v>
      </c>
      <c r="H30" s="122">
        <f t="shared" si="2"/>
        <v>-29.8</v>
      </c>
    </row>
    <row r="31" spans="1:8" s="22" customFormat="1" ht="32.25" customHeight="1" x14ac:dyDescent="0.2">
      <c r="A31" s="119">
        <v>26</v>
      </c>
      <c r="B31" s="127" t="s">
        <v>399</v>
      </c>
      <c r="C31" s="130">
        <f t="shared" si="3"/>
        <v>0</v>
      </c>
      <c r="D31" s="127" t="s">
        <v>192</v>
      </c>
      <c r="E31" s="130">
        <f t="shared" si="4"/>
        <v>0</v>
      </c>
      <c r="F31" s="121">
        <f t="shared" si="0"/>
        <v>0</v>
      </c>
      <c r="G31" s="128">
        <f t="shared" si="1"/>
        <v>0</v>
      </c>
      <c r="H31" s="122">
        <f t="shared" si="2"/>
        <v>0</v>
      </c>
    </row>
    <row r="32" spans="1:8" s="22" customFormat="1" ht="55.5" customHeight="1" x14ac:dyDescent="0.2">
      <c r="A32" s="119">
        <v>27</v>
      </c>
      <c r="B32" s="127" t="s">
        <v>193</v>
      </c>
      <c r="C32" s="130">
        <f t="shared" si="3"/>
        <v>0</v>
      </c>
      <c r="D32" s="127" t="s">
        <v>194</v>
      </c>
      <c r="E32" s="130">
        <f t="shared" si="4"/>
        <v>0</v>
      </c>
      <c r="F32" s="121">
        <f t="shared" si="0"/>
        <v>0</v>
      </c>
      <c r="G32" s="128">
        <f t="shared" si="1"/>
        <v>0</v>
      </c>
      <c r="H32" s="122">
        <f t="shared" si="2"/>
        <v>0</v>
      </c>
    </row>
    <row r="33" spans="1:8" s="22" customFormat="1" ht="20.100000000000001" customHeight="1" x14ac:dyDescent="0.2">
      <c r="A33" s="119">
        <v>28</v>
      </c>
      <c r="B33" s="127" t="s">
        <v>195</v>
      </c>
      <c r="C33" s="130">
        <f t="shared" si="3"/>
        <v>16399.759999999998</v>
      </c>
      <c r="D33" s="127" t="s">
        <v>195</v>
      </c>
      <c r="E33" s="130">
        <f t="shared" si="4"/>
        <v>12299.72</v>
      </c>
      <c r="F33" s="121">
        <f t="shared" si="0"/>
        <v>0</v>
      </c>
      <c r="G33" s="128">
        <f t="shared" si="1"/>
        <v>-4100.04</v>
      </c>
      <c r="H33" s="122">
        <f t="shared" si="2"/>
        <v>-25</v>
      </c>
    </row>
    <row r="34" spans="1:8" s="22" customFormat="1" ht="20.100000000000001" customHeight="1" x14ac:dyDescent="0.2">
      <c r="A34" s="119">
        <v>29</v>
      </c>
      <c r="B34" s="123" t="s">
        <v>196</v>
      </c>
      <c r="C34" s="139">
        <v>0</v>
      </c>
      <c r="D34" s="154" t="s">
        <v>196</v>
      </c>
      <c r="E34" s="139">
        <v>0</v>
      </c>
      <c r="F34" s="133">
        <f t="shared" si="0"/>
        <v>0</v>
      </c>
      <c r="G34" s="124">
        <f t="shared" si="1"/>
        <v>0</v>
      </c>
      <c r="H34" s="126">
        <f t="shared" si="2"/>
        <v>0</v>
      </c>
    </row>
    <row r="35" spans="1:8" s="22" customFormat="1" ht="20.100000000000001" customHeight="1" x14ac:dyDescent="0.2">
      <c r="A35" s="119">
        <v>30</v>
      </c>
      <c r="B35" s="123" t="s">
        <v>197</v>
      </c>
      <c r="C35" s="139">
        <v>0</v>
      </c>
      <c r="D35" s="154" t="s">
        <v>197</v>
      </c>
      <c r="E35" s="139">
        <v>0</v>
      </c>
      <c r="F35" s="133">
        <f t="shared" si="0"/>
        <v>0</v>
      </c>
      <c r="G35" s="124">
        <f t="shared" si="1"/>
        <v>0</v>
      </c>
      <c r="H35" s="126">
        <f t="shared" si="2"/>
        <v>0</v>
      </c>
    </row>
    <row r="36" spans="1:8" s="22" customFormat="1" ht="20.100000000000001" customHeight="1" x14ac:dyDescent="0.2">
      <c r="A36" s="119">
        <v>31</v>
      </c>
      <c r="B36" s="134" t="s">
        <v>198</v>
      </c>
      <c r="C36" s="130"/>
      <c r="D36" s="120" t="s">
        <v>198</v>
      </c>
      <c r="E36" s="130"/>
      <c r="F36" s="135">
        <f t="shared" si="0"/>
        <v>0</v>
      </c>
      <c r="G36" s="128">
        <f t="shared" si="1"/>
        <v>0</v>
      </c>
      <c r="H36" s="136">
        <f t="shared" si="2"/>
        <v>0</v>
      </c>
    </row>
    <row r="37" spans="1:8" s="22" customFormat="1" ht="20.100000000000001" customHeight="1" x14ac:dyDescent="0.2">
      <c r="A37" s="119">
        <v>32</v>
      </c>
      <c r="B37" s="123" t="s">
        <v>199</v>
      </c>
      <c r="C37" s="139">
        <v>0</v>
      </c>
      <c r="D37" s="154" t="s">
        <v>199</v>
      </c>
      <c r="E37" s="139">
        <v>0</v>
      </c>
      <c r="F37" s="124">
        <f t="shared" si="0"/>
        <v>0</v>
      </c>
      <c r="G37" s="124">
        <f t="shared" si="1"/>
        <v>0</v>
      </c>
      <c r="H37" s="138">
        <f t="shared" si="2"/>
        <v>0</v>
      </c>
    </row>
    <row r="38" spans="1:8" s="22" customFormat="1" ht="20.100000000000001" customHeight="1" x14ac:dyDescent="0.2">
      <c r="A38" s="119">
        <v>33</v>
      </c>
      <c r="B38" s="123" t="s">
        <v>200</v>
      </c>
      <c r="C38" s="139">
        <v>0</v>
      </c>
      <c r="D38" s="154" t="s">
        <v>200</v>
      </c>
      <c r="E38" s="139">
        <v>0</v>
      </c>
      <c r="F38" s="124">
        <f t="shared" si="0"/>
        <v>0</v>
      </c>
      <c r="G38" s="124">
        <f t="shared" si="1"/>
        <v>0</v>
      </c>
      <c r="H38" s="138">
        <f t="shared" si="2"/>
        <v>0</v>
      </c>
    </row>
    <row r="39" spans="1:8" s="22" customFormat="1" ht="20.100000000000001" customHeight="1" x14ac:dyDescent="0.2">
      <c r="A39" s="119">
        <v>34</v>
      </c>
      <c r="B39" s="123" t="s">
        <v>201</v>
      </c>
      <c r="C39" s="139">
        <f>ROUND(C37-C38,2)</f>
        <v>0</v>
      </c>
      <c r="D39" s="154" t="s">
        <v>201</v>
      </c>
      <c r="E39" s="139">
        <f>ROUND(E37-E38,2)</f>
        <v>0</v>
      </c>
      <c r="F39" s="124">
        <f t="shared" si="0"/>
        <v>0</v>
      </c>
      <c r="G39" s="124">
        <f t="shared" si="1"/>
        <v>0</v>
      </c>
      <c r="H39" s="138">
        <f t="shared" si="2"/>
        <v>0</v>
      </c>
    </row>
    <row r="40" spans="1:8" s="22" customFormat="1" ht="20.100000000000001" customHeight="1" x14ac:dyDescent="0.2">
      <c r="A40" s="119">
        <v>35</v>
      </c>
      <c r="B40" s="123" t="s">
        <v>202</v>
      </c>
      <c r="C40" s="139">
        <v>0</v>
      </c>
      <c r="D40" s="154" t="s">
        <v>202</v>
      </c>
      <c r="E40" s="139">
        <v>0</v>
      </c>
      <c r="F40" s="124">
        <f t="shared" si="0"/>
        <v>0</v>
      </c>
      <c r="G40" s="124">
        <f t="shared" si="1"/>
        <v>0</v>
      </c>
      <c r="H40" s="138">
        <f t="shared" si="2"/>
        <v>0</v>
      </c>
    </row>
    <row r="41" spans="1:8" s="22" customFormat="1" ht="20.100000000000001" customHeight="1" x14ac:dyDescent="0.2">
      <c r="A41" s="119">
        <v>36</v>
      </c>
      <c r="B41" s="134" t="s">
        <v>203</v>
      </c>
      <c r="C41" s="130">
        <f>ROUND(C42,2)</f>
        <v>256996775.03</v>
      </c>
      <c r="D41" s="120" t="s">
        <v>203</v>
      </c>
      <c r="E41" s="130">
        <f>ROUND(E42,2)</f>
        <v>256996775.03</v>
      </c>
      <c r="F41" s="135">
        <f t="shared" si="0"/>
        <v>0</v>
      </c>
      <c r="G41" s="128">
        <f t="shared" si="1"/>
        <v>0</v>
      </c>
      <c r="H41" s="136">
        <f t="shared" si="2"/>
        <v>0</v>
      </c>
    </row>
    <row r="42" spans="1:8" s="22" customFormat="1" ht="20.100000000000001" customHeight="1" x14ac:dyDescent="0.2">
      <c r="A42" s="119">
        <v>37</v>
      </c>
      <c r="B42" s="123" t="s">
        <v>204</v>
      </c>
      <c r="C42" s="139">
        <f>ROUND(C43,2)</f>
        <v>256996775.03</v>
      </c>
      <c r="D42" s="154" t="s">
        <v>204</v>
      </c>
      <c r="E42" s="139">
        <f>ROUND(E43,2)</f>
        <v>256996775.03</v>
      </c>
      <c r="F42" s="124">
        <f t="shared" si="0"/>
        <v>0</v>
      </c>
      <c r="G42" s="124">
        <f t="shared" si="1"/>
        <v>0</v>
      </c>
      <c r="H42" s="126">
        <f t="shared" si="2"/>
        <v>0</v>
      </c>
    </row>
    <row r="43" spans="1:8" s="22" customFormat="1" ht="20.100000000000001" customHeight="1" x14ac:dyDescent="0.2">
      <c r="A43" s="119">
        <v>38</v>
      </c>
      <c r="B43" s="127" t="s">
        <v>205</v>
      </c>
      <c r="C43" s="130">
        <v>256996775.03</v>
      </c>
      <c r="D43" s="127" t="s">
        <v>205</v>
      </c>
      <c r="E43" s="130">
        <v>256996775.03</v>
      </c>
      <c r="F43" s="121">
        <f t="shared" si="0"/>
        <v>0</v>
      </c>
      <c r="G43" s="128">
        <f t="shared" si="1"/>
        <v>0</v>
      </c>
      <c r="H43" s="122">
        <f t="shared" si="2"/>
        <v>0</v>
      </c>
    </row>
    <row r="44" spans="1:8" s="22" customFormat="1" ht="20.100000000000001" customHeight="1" x14ac:dyDescent="0.2">
      <c r="A44" s="119">
        <v>39</v>
      </c>
      <c r="B44" s="127" t="s">
        <v>206</v>
      </c>
      <c r="C44" s="130"/>
      <c r="D44" s="127" t="s">
        <v>206</v>
      </c>
      <c r="E44" s="130"/>
      <c r="F44" s="121">
        <f t="shared" si="0"/>
        <v>0</v>
      </c>
      <c r="G44" s="128">
        <f t="shared" si="1"/>
        <v>0</v>
      </c>
      <c r="H44" s="122">
        <f t="shared" si="2"/>
        <v>0</v>
      </c>
    </row>
    <row r="45" spans="1:8" s="22" customFormat="1" ht="20.100000000000001" customHeight="1" x14ac:dyDescent="0.2">
      <c r="A45" s="119">
        <v>40</v>
      </c>
      <c r="B45" s="127" t="s">
        <v>207</v>
      </c>
      <c r="C45" s="130"/>
      <c r="D45" s="127" t="s">
        <v>207</v>
      </c>
      <c r="E45" s="130"/>
      <c r="F45" s="121">
        <f t="shared" si="0"/>
        <v>0</v>
      </c>
      <c r="G45" s="128">
        <f t="shared" si="1"/>
        <v>0</v>
      </c>
      <c r="H45" s="122">
        <f t="shared" si="2"/>
        <v>0</v>
      </c>
    </row>
    <row r="46" spans="1:8" s="22" customFormat="1" ht="20.100000000000001" customHeight="1" x14ac:dyDescent="0.2">
      <c r="A46" s="119">
        <v>41</v>
      </c>
      <c r="B46" s="123" t="s">
        <v>208</v>
      </c>
      <c r="C46" s="139">
        <v>0</v>
      </c>
      <c r="D46" s="154" t="s">
        <v>208</v>
      </c>
      <c r="E46" s="139">
        <v>0</v>
      </c>
      <c r="F46" s="124">
        <f t="shared" si="0"/>
        <v>0</v>
      </c>
      <c r="G46" s="124">
        <f t="shared" si="1"/>
        <v>0</v>
      </c>
      <c r="H46" s="126">
        <f t="shared" si="2"/>
        <v>0</v>
      </c>
    </row>
    <row r="47" spans="1:8" s="22" customFormat="1" ht="20.100000000000001" customHeight="1" x14ac:dyDescent="0.2">
      <c r="A47" s="119">
        <v>42</v>
      </c>
      <c r="B47" s="134" t="s">
        <v>209</v>
      </c>
      <c r="C47" s="139"/>
      <c r="D47" s="120" t="s">
        <v>209</v>
      </c>
      <c r="E47" s="139"/>
      <c r="F47" s="140">
        <f t="shared" si="0"/>
        <v>0</v>
      </c>
      <c r="G47" s="141">
        <f t="shared" si="1"/>
        <v>0</v>
      </c>
      <c r="H47" s="142">
        <f t="shared" si="2"/>
        <v>0</v>
      </c>
    </row>
    <row r="48" spans="1:8" s="22" customFormat="1" ht="39" customHeight="1" x14ac:dyDescent="0.2">
      <c r="A48" s="119">
        <v>43</v>
      </c>
      <c r="B48" s="123" t="s">
        <v>210</v>
      </c>
      <c r="C48" s="139">
        <v>1502097.64</v>
      </c>
      <c r="D48" s="154" t="s">
        <v>210</v>
      </c>
      <c r="E48" s="139">
        <v>2084955.97</v>
      </c>
      <c r="F48" s="124">
        <f t="shared" si="0"/>
        <v>582858.32999999996</v>
      </c>
      <c r="G48" s="124">
        <f t="shared" si="1"/>
        <v>0</v>
      </c>
      <c r="H48" s="126">
        <f t="shared" si="2"/>
        <v>38.799999999999997</v>
      </c>
    </row>
    <row r="49" spans="1:8" s="22" customFormat="1" ht="20.100000000000001" customHeight="1" x14ac:dyDescent="0.2">
      <c r="A49" s="143">
        <v>44</v>
      </c>
      <c r="B49" s="134" t="s">
        <v>211</v>
      </c>
      <c r="C49" s="130"/>
      <c r="D49" s="120" t="s">
        <v>211</v>
      </c>
      <c r="E49" s="130"/>
      <c r="F49" s="128">
        <f t="shared" si="0"/>
        <v>0</v>
      </c>
      <c r="G49" s="128">
        <f t="shared" si="1"/>
        <v>0</v>
      </c>
      <c r="H49" s="142">
        <f t="shared" si="2"/>
        <v>0</v>
      </c>
    </row>
    <row r="50" spans="1:8" s="22" customFormat="1" ht="20.100000000000001" customHeight="1" x14ac:dyDescent="0.2">
      <c r="A50" s="143">
        <v>45</v>
      </c>
      <c r="B50" s="137" t="s">
        <v>212</v>
      </c>
      <c r="C50" s="139">
        <f>ROUND(SUM(C51:C58),2)</f>
        <v>0</v>
      </c>
      <c r="D50" s="154" t="s">
        <v>212</v>
      </c>
      <c r="E50" s="155">
        <f>ROUND(SUM(E51:E58),2)</f>
        <v>0</v>
      </c>
      <c r="F50" s="124">
        <f t="shared" si="0"/>
        <v>0</v>
      </c>
      <c r="G50" s="124">
        <f t="shared" si="1"/>
        <v>0</v>
      </c>
      <c r="H50" s="138">
        <f t="shared" si="2"/>
        <v>0</v>
      </c>
    </row>
    <row r="51" spans="1:8" s="22" customFormat="1" ht="36.75" customHeight="1" x14ac:dyDescent="0.2">
      <c r="A51" s="143">
        <v>46</v>
      </c>
      <c r="B51" s="127" t="s">
        <v>213</v>
      </c>
      <c r="C51" s="129">
        <v>0</v>
      </c>
      <c r="D51" s="127" t="s">
        <v>213</v>
      </c>
      <c r="E51" s="129">
        <v>0</v>
      </c>
      <c r="F51" s="128">
        <f t="shared" si="0"/>
        <v>0</v>
      </c>
      <c r="G51" s="128">
        <f t="shared" si="1"/>
        <v>0</v>
      </c>
      <c r="H51" s="142">
        <f t="shared" si="2"/>
        <v>0</v>
      </c>
    </row>
    <row r="52" spans="1:8" s="22" customFormat="1" ht="34.5" customHeight="1" x14ac:dyDescent="0.2">
      <c r="A52" s="143">
        <v>47</v>
      </c>
      <c r="B52" s="127" t="s">
        <v>214</v>
      </c>
      <c r="C52" s="129">
        <v>0</v>
      </c>
      <c r="D52" s="127" t="s">
        <v>214</v>
      </c>
      <c r="E52" s="129">
        <v>0</v>
      </c>
      <c r="F52" s="128">
        <f t="shared" si="0"/>
        <v>0</v>
      </c>
      <c r="G52" s="128">
        <f t="shared" si="1"/>
        <v>0</v>
      </c>
      <c r="H52" s="142">
        <f t="shared" si="2"/>
        <v>0</v>
      </c>
    </row>
    <row r="53" spans="1:8" s="22" customFormat="1" ht="20.100000000000001" customHeight="1" x14ac:dyDescent="0.2">
      <c r="A53" s="143">
        <v>48</v>
      </c>
      <c r="B53" s="127" t="s">
        <v>215</v>
      </c>
      <c r="C53" s="129">
        <v>0</v>
      </c>
      <c r="D53" s="127" t="s">
        <v>215</v>
      </c>
      <c r="E53" s="129">
        <v>0</v>
      </c>
      <c r="F53" s="128">
        <f t="shared" si="0"/>
        <v>0</v>
      </c>
      <c r="G53" s="128">
        <f t="shared" si="1"/>
        <v>0</v>
      </c>
      <c r="H53" s="142">
        <f t="shared" si="2"/>
        <v>0</v>
      </c>
    </row>
    <row r="54" spans="1:8" s="22" customFormat="1" ht="20.100000000000001" customHeight="1" x14ac:dyDescent="0.2">
      <c r="A54" s="143">
        <v>49</v>
      </c>
      <c r="B54" s="127" t="s">
        <v>216</v>
      </c>
      <c r="C54" s="129">
        <v>0</v>
      </c>
      <c r="D54" s="127" t="s">
        <v>216</v>
      </c>
      <c r="E54" s="129">
        <v>0</v>
      </c>
      <c r="F54" s="128">
        <f t="shared" si="0"/>
        <v>0</v>
      </c>
      <c r="G54" s="128">
        <f t="shared" si="1"/>
        <v>0</v>
      </c>
      <c r="H54" s="142">
        <f t="shared" si="2"/>
        <v>0</v>
      </c>
    </row>
    <row r="55" spans="1:8" s="22" customFormat="1" ht="37.5" customHeight="1" x14ac:dyDescent="0.2">
      <c r="A55" s="143">
        <v>50</v>
      </c>
      <c r="B55" s="127" t="s">
        <v>217</v>
      </c>
      <c r="C55" s="129">
        <v>0</v>
      </c>
      <c r="D55" s="127" t="s">
        <v>217</v>
      </c>
      <c r="E55" s="129">
        <v>0</v>
      </c>
      <c r="F55" s="128">
        <f t="shared" si="0"/>
        <v>0</v>
      </c>
      <c r="G55" s="128">
        <f t="shared" si="1"/>
        <v>0</v>
      </c>
      <c r="H55" s="142">
        <f t="shared" si="2"/>
        <v>0</v>
      </c>
    </row>
    <row r="56" spans="1:8" s="22" customFormat="1" ht="20.100000000000001" customHeight="1" x14ac:dyDescent="0.2">
      <c r="A56" s="143">
        <v>51</v>
      </c>
      <c r="B56" s="127" t="s">
        <v>218</v>
      </c>
      <c r="C56" s="129">
        <v>0</v>
      </c>
      <c r="D56" s="127" t="s">
        <v>218</v>
      </c>
      <c r="E56" s="129">
        <v>0</v>
      </c>
      <c r="F56" s="128">
        <f t="shared" si="0"/>
        <v>0</v>
      </c>
      <c r="G56" s="128">
        <f t="shared" si="1"/>
        <v>0</v>
      </c>
      <c r="H56" s="142">
        <f t="shared" si="2"/>
        <v>0</v>
      </c>
    </row>
    <row r="57" spans="1:8" s="22" customFormat="1" ht="20.100000000000001" customHeight="1" x14ac:dyDescent="0.2">
      <c r="A57" s="143">
        <v>52</v>
      </c>
      <c r="B57" s="127" t="s">
        <v>219</v>
      </c>
      <c r="C57" s="129">
        <v>0</v>
      </c>
      <c r="D57" s="127" t="s">
        <v>219</v>
      </c>
      <c r="E57" s="129">
        <v>0</v>
      </c>
      <c r="F57" s="128">
        <f t="shared" si="0"/>
        <v>0</v>
      </c>
      <c r="G57" s="128">
        <f t="shared" si="1"/>
        <v>0</v>
      </c>
      <c r="H57" s="142">
        <f t="shared" si="2"/>
        <v>0</v>
      </c>
    </row>
    <row r="58" spans="1:8" s="22" customFormat="1" ht="20.100000000000001" customHeight="1" x14ac:dyDescent="0.2">
      <c r="A58" s="143">
        <v>53</v>
      </c>
      <c r="B58" s="127" t="s">
        <v>220</v>
      </c>
      <c r="C58" s="129">
        <v>0</v>
      </c>
      <c r="D58" s="127" t="s">
        <v>220</v>
      </c>
      <c r="E58" s="129">
        <v>0</v>
      </c>
      <c r="F58" s="128">
        <f t="shared" si="0"/>
        <v>0</v>
      </c>
      <c r="G58" s="128">
        <f t="shared" si="1"/>
        <v>0</v>
      </c>
      <c r="H58" s="142">
        <f t="shared" si="2"/>
        <v>0</v>
      </c>
    </row>
    <row r="59" spans="1:8" s="22" customFormat="1" ht="36.75" customHeight="1" x14ac:dyDescent="0.2">
      <c r="A59" s="143">
        <v>54</v>
      </c>
      <c r="B59" s="144" t="s">
        <v>221</v>
      </c>
      <c r="C59" s="155">
        <f>ROUND(SUM(C60:C67),2)</f>
        <v>0</v>
      </c>
      <c r="D59" s="156" t="s">
        <v>221</v>
      </c>
      <c r="E59" s="155">
        <f>ROUND(SUM(E60:E67),2)</f>
        <v>0</v>
      </c>
      <c r="F59" s="124">
        <f t="shared" si="0"/>
        <v>0</v>
      </c>
      <c r="G59" s="124">
        <f t="shared" si="1"/>
        <v>0</v>
      </c>
      <c r="H59" s="138">
        <f t="shared" si="2"/>
        <v>0</v>
      </c>
    </row>
    <row r="60" spans="1:8" s="22" customFormat="1" ht="20.100000000000001" customHeight="1" x14ac:dyDescent="0.2">
      <c r="A60" s="143">
        <v>55</v>
      </c>
      <c r="B60" s="145" t="s">
        <v>222</v>
      </c>
      <c r="C60" s="129">
        <v>0</v>
      </c>
      <c r="D60" s="145" t="s">
        <v>222</v>
      </c>
      <c r="E60" s="129">
        <v>0</v>
      </c>
      <c r="F60" s="128">
        <f t="shared" si="0"/>
        <v>0</v>
      </c>
      <c r="G60" s="128">
        <f t="shared" si="1"/>
        <v>0</v>
      </c>
      <c r="H60" s="142">
        <f t="shared" si="2"/>
        <v>0</v>
      </c>
    </row>
    <row r="61" spans="1:8" s="22" customFormat="1" ht="34.5" customHeight="1" x14ac:dyDescent="0.2">
      <c r="A61" s="143">
        <v>56</v>
      </c>
      <c r="B61" s="145" t="s">
        <v>223</v>
      </c>
      <c r="C61" s="129">
        <v>0</v>
      </c>
      <c r="D61" s="145" t="s">
        <v>223</v>
      </c>
      <c r="E61" s="129">
        <v>0</v>
      </c>
      <c r="F61" s="128">
        <f t="shared" si="0"/>
        <v>0</v>
      </c>
      <c r="G61" s="128">
        <f t="shared" si="1"/>
        <v>0</v>
      </c>
      <c r="H61" s="142">
        <f t="shared" si="2"/>
        <v>0</v>
      </c>
    </row>
    <row r="62" spans="1:8" s="22" customFormat="1" ht="20.100000000000001" customHeight="1" x14ac:dyDescent="0.2">
      <c r="A62" s="143">
        <v>57</v>
      </c>
      <c r="B62" s="145" t="s">
        <v>224</v>
      </c>
      <c r="C62" s="129">
        <v>0</v>
      </c>
      <c r="D62" s="145" t="s">
        <v>224</v>
      </c>
      <c r="E62" s="129">
        <v>0</v>
      </c>
      <c r="F62" s="128">
        <f t="shared" si="0"/>
        <v>0</v>
      </c>
      <c r="G62" s="128">
        <f t="shared" si="1"/>
        <v>0</v>
      </c>
      <c r="H62" s="142">
        <f t="shared" si="2"/>
        <v>0</v>
      </c>
    </row>
    <row r="63" spans="1:8" s="22" customFormat="1" ht="20.100000000000001" customHeight="1" x14ac:dyDescent="0.2">
      <c r="A63" s="143">
        <v>58</v>
      </c>
      <c r="B63" s="145" t="s">
        <v>225</v>
      </c>
      <c r="C63" s="129">
        <v>0</v>
      </c>
      <c r="D63" s="145" t="s">
        <v>225</v>
      </c>
      <c r="E63" s="129">
        <v>0</v>
      </c>
      <c r="F63" s="128">
        <f t="shared" si="0"/>
        <v>0</v>
      </c>
      <c r="G63" s="128">
        <f t="shared" si="1"/>
        <v>0</v>
      </c>
      <c r="H63" s="142">
        <f t="shared" si="2"/>
        <v>0</v>
      </c>
    </row>
    <row r="64" spans="1:8" s="22" customFormat="1" ht="34.5" customHeight="1" x14ac:dyDescent="0.2">
      <c r="A64" s="143">
        <v>59</v>
      </c>
      <c r="B64" s="145" t="s">
        <v>226</v>
      </c>
      <c r="C64" s="129">
        <v>0</v>
      </c>
      <c r="D64" s="145" t="s">
        <v>226</v>
      </c>
      <c r="E64" s="129">
        <v>0</v>
      </c>
      <c r="F64" s="128">
        <f t="shared" si="0"/>
        <v>0</v>
      </c>
      <c r="G64" s="128">
        <f t="shared" si="1"/>
        <v>0</v>
      </c>
      <c r="H64" s="142">
        <f t="shared" si="2"/>
        <v>0</v>
      </c>
    </row>
    <row r="65" spans="1:8" s="22" customFormat="1" ht="20.100000000000001" customHeight="1" x14ac:dyDescent="0.2">
      <c r="A65" s="143">
        <v>60</v>
      </c>
      <c r="B65" s="145" t="s">
        <v>227</v>
      </c>
      <c r="C65" s="129">
        <v>0</v>
      </c>
      <c r="D65" s="145" t="s">
        <v>227</v>
      </c>
      <c r="E65" s="129">
        <v>0</v>
      </c>
      <c r="F65" s="128">
        <f t="shared" si="0"/>
        <v>0</v>
      </c>
      <c r="G65" s="128">
        <f t="shared" si="1"/>
        <v>0</v>
      </c>
      <c r="H65" s="142">
        <f t="shared" si="2"/>
        <v>0</v>
      </c>
    </row>
    <row r="66" spans="1:8" s="22" customFormat="1" ht="37.5" customHeight="1" x14ac:dyDescent="0.2">
      <c r="A66" s="143">
        <v>61</v>
      </c>
      <c r="B66" s="145" t="s">
        <v>228</v>
      </c>
      <c r="C66" s="129">
        <v>0</v>
      </c>
      <c r="D66" s="145" t="s">
        <v>228</v>
      </c>
      <c r="E66" s="129">
        <v>0</v>
      </c>
      <c r="F66" s="128">
        <f t="shared" si="0"/>
        <v>0</v>
      </c>
      <c r="G66" s="128">
        <f t="shared" si="1"/>
        <v>0</v>
      </c>
      <c r="H66" s="142">
        <f t="shared" si="2"/>
        <v>0</v>
      </c>
    </row>
    <row r="67" spans="1:8" s="22" customFormat="1" ht="20.100000000000001" customHeight="1" x14ac:dyDescent="0.2">
      <c r="A67" s="143">
        <v>62</v>
      </c>
      <c r="B67" s="145" t="s">
        <v>229</v>
      </c>
      <c r="C67" s="129">
        <v>0</v>
      </c>
      <c r="D67" s="145" t="s">
        <v>229</v>
      </c>
      <c r="E67" s="129">
        <v>0</v>
      </c>
      <c r="F67" s="128">
        <f t="shared" si="0"/>
        <v>0</v>
      </c>
      <c r="G67" s="128">
        <f t="shared" si="1"/>
        <v>0</v>
      </c>
      <c r="H67" s="142">
        <f t="shared" si="2"/>
        <v>0</v>
      </c>
    </row>
    <row r="68" spans="1:8" s="22" customFormat="1" ht="36.75" customHeight="1" x14ac:dyDescent="0.2">
      <c r="A68" s="143">
        <v>63</v>
      </c>
      <c r="B68" s="137" t="s">
        <v>230</v>
      </c>
      <c r="C68" s="146">
        <f>ROUND(SUM(C69:C76),2)</f>
        <v>0</v>
      </c>
      <c r="D68" s="137" t="s">
        <v>230</v>
      </c>
      <c r="E68" s="146">
        <f>ROUND(SUM(E69:E76),2)</f>
        <v>0</v>
      </c>
      <c r="F68" s="147">
        <f t="shared" si="0"/>
        <v>0</v>
      </c>
      <c r="G68" s="147">
        <f t="shared" si="1"/>
        <v>0</v>
      </c>
      <c r="H68" s="138">
        <f t="shared" si="2"/>
        <v>0</v>
      </c>
    </row>
    <row r="69" spans="1:8" s="22" customFormat="1" ht="39.75" customHeight="1" x14ac:dyDescent="0.2">
      <c r="A69" s="143">
        <v>64</v>
      </c>
      <c r="B69" s="145" t="s">
        <v>231</v>
      </c>
      <c r="C69" s="129">
        <f t="shared" ref="C69:C76" si="5">ROUND(C51-C60,2)</f>
        <v>0</v>
      </c>
      <c r="D69" s="145" t="s">
        <v>231</v>
      </c>
      <c r="E69" s="129">
        <f t="shared" ref="E69:E76" si="6">ROUND(E51-E60,2)</f>
        <v>0</v>
      </c>
      <c r="F69" s="128">
        <f t="shared" si="0"/>
        <v>0</v>
      </c>
      <c r="G69" s="128">
        <f t="shared" si="1"/>
        <v>0</v>
      </c>
      <c r="H69" s="142">
        <f t="shared" si="2"/>
        <v>0</v>
      </c>
    </row>
    <row r="70" spans="1:8" s="22" customFormat="1" ht="35.25" customHeight="1" x14ac:dyDescent="0.2">
      <c r="A70" s="143">
        <v>65</v>
      </c>
      <c r="B70" s="145" t="s">
        <v>232</v>
      </c>
      <c r="C70" s="129">
        <f t="shared" si="5"/>
        <v>0</v>
      </c>
      <c r="D70" s="145" t="s">
        <v>232</v>
      </c>
      <c r="E70" s="129">
        <f t="shared" si="6"/>
        <v>0</v>
      </c>
      <c r="F70" s="128">
        <f t="shared" si="0"/>
        <v>0</v>
      </c>
      <c r="G70" s="128">
        <f t="shared" si="1"/>
        <v>0</v>
      </c>
      <c r="H70" s="142">
        <f t="shared" si="2"/>
        <v>0</v>
      </c>
    </row>
    <row r="71" spans="1:8" s="22" customFormat="1" ht="32.25" customHeight="1" x14ac:dyDescent="0.2">
      <c r="A71" s="143">
        <v>66</v>
      </c>
      <c r="B71" s="145" t="s">
        <v>233</v>
      </c>
      <c r="C71" s="129">
        <f t="shared" si="5"/>
        <v>0</v>
      </c>
      <c r="D71" s="145" t="s">
        <v>233</v>
      </c>
      <c r="E71" s="129">
        <f t="shared" si="6"/>
        <v>0</v>
      </c>
      <c r="F71" s="128">
        <f t="shared" ref="F71:F76" si="7">ROUND(IF((E71-C71)&gt;0,(E71-C71),0),2)</f>
        <v>0</v>
      </c>
      <c r="G71" s="128">
        <f t="shared" ref="G71:G76" si="8">ROUND(IF((E71-C71)&lt;0,(E71-C71),0),2)</f>
        <v>0</v>
      </c>
      <c r="H71" s="142">
        <f t="shared" ref="H71:H76" si="9">ROUND(IF(C71=0,0,E71/C71*100-100),1)</f>
        <v>0</v>
      </c>
    </row>
    <row r="72" spans="1:8" s="22" customFormat="1" ht="29.25" customHeight="1" x14ac:dyDescent="0.2">
      <c r="A72" s="143">
        <v>67</v>
      </c>
      <c r="B72" s="145" t="s">
        <v>234</v>
      </c>
      <c r="C72" s="129">
        <f t="shared" si="5"/>
        <v>0</v>
      </c>
      <c r="D72" s="145" t="s">
        <v>234</v>
      </c>
      <c r="E72" s="129">
        <f t="shared" si="6"/>
        <v>0</v>
      </c>
      <c r="F72" s="128">
        <f t="shared" si="7"/>
        <v>0</v>
      </c>
      <c r="G72" s="128">
        <f t="shared" si="8"/>
        <v>0</v>
      </c>
      <c r="H72" s="142">
        <f t="shared" si="9"/>
        <v>0</v>
      </c>
    </row>
    <row r="73" spans="1:8" s="22" customFormat="1" ht="30" customHeight="1" x14ac:dyDescent="0.2">
      <c r="A73" s="143">
        <v>68</v>
      </c>
      <c r="B73" s="145" t="s">
        <v>235</v>
      </c>
      <c r="C73" s="129">
        <f t="shared" si="5"/>
        <v>0</v>
      </c>
      <c r="D73" s="145" t="s">
        <v>235</v>
      </c>
      <c r="E73" s="129">
        <f t="shared" si="6"/>
        <v>0</v>
      </c>
      <c r="F73" s="128">
        <f t="shared" si="7"/>
        <v>0</v>
      </c>
      <c r="G73" s="128">
        <f t="shared" si="8"/>
        <v>0</v>
      </c>
      <c r="H73" s="142">
        <f t="shared" si="9"/>
        <v>0</v>
      </c>
    </row>
    <row r="74" spans="1:8" s="22" customFormat="1" ht="31.5" customHeight="1" x14ac:dyDescent="0.2">
      <c r="A74" s="143">
        <v>69</v>
      </c>
      <c r="B74" s="145" t="s">
        <v>236</v>
      </c>
      <c r="C74" s="129">
        <f t="shared" si="5"/>
        <v>0</v>
      </c>
      <c r="D74" s="145" t="s">
        <v>236</v>
      </c>
      <c r="E74" s="129">
        <f t="shared" si="6"/>
        <v>0</v>
      </c>
      <c r="F74" s="128">
        <f t="shared" si="7"/>
        <v>0</v>
      </c>
      <c r="G74" s="128">
        <f t="shared" si="8"/>
        <v>0</v>
      </c>
      <c r="H74" s="142">
        <f t="shared" si="9"/>
        <v>0</v>
      </c>
    </row>
    <row r="75" spans="1:8" s="22" customFormat="1" ht="36" customHeight="1" x14ac:dyDescent="0.2">
      <c r="A75" s="143">
        <v>70</v>
      </c>
      <c r="B75" s="145" t="s">
        <v>237</v>
      </c>
      <c r="C75" s="129">
        <f t="shared" si="5"/>
        <v>0</v>
      </c>
      <c r="D75" s="145" t="s">
        <v>237</v>
      </c>
      <c r="E75" s="129">
        <f t="shared" si="6"/>
        <v>0</v>
      </c>
      <c r="F75" s="128">
        <f t="shared" si="7"/>
        <v>0</v>
      </c>
      <c r="G75" s="128">
        <f t="shared" si="8"/>
        <v>0</v>
      </c>
      <c r="H75" s="142">
        <f t="shared" si="9"/>
        <v>0</v>
      </c>
    </row>
    <row r="76" spans="1:8" s="22" customFormat="1" ht="39.75" customHeight="1" thickBot="1" x14ac:dyDescent="0.25">
      <c r="A76" s="148">
        <v>71</v>
      </c>
      <c r="B76" s="149" t="s">
        <v>238</v>
      </c>
      <c r="C76" s="150">
        <f t="shared" si="5"/>
        <v>0</v>
      </c>
      <c r="D76" s="149" t="s">
        <v>238</v>
      </c>
      <c r="E76" s="150">
        <f t="shared" si="6"/>
        <v>0</v>
      </c>
      <c r="F76" s="151">
        <f t="shared" si="7"/>
        <v>0</v>
      </c>
      <c r="G76" s="151">
        <f t="shared" si="8"/>
        <v>0</v>
      </c>
      <c r="H76" s="152">
        <f t="shared" si="9"/>
        <v>0</v>
      </c>
    </row>
    <row r="77" spans="1:8" ht="20.100000000000001" customHeight="1" x14ac:dyDescent="0.3">
      <c r="A77" s="54"/>
      <c r="B77" s="54"/>
      <c r="C77" s="54"/>
      <c r="D77" s="54"/>
      <c r="E77" s="54"/>
      <c r="F77" s="54"/>
      <c r="G77" s="54"/>
      <c r="H77" s="54"/>
    </row>
    <row r="78" spans="1:8" ht="20.100000000000001" customHeight="1" x14ac:dyDescent="0.25">
      <c r="A78" s="303" t="s">
        <v>44</v>
      </c>
      <c r="B78" s="303"/>
      <c r="C78" s="303"/>
      <c r="D78" s="303"/>
      <c r="E78" s="303"/>
      <c r="F78" s="303"/>
      <c r="G78" s="303"/>
      <c r="H78" s="303"/>
    </row>
    <row r="79" spans="1:8" ht="20.25" x14ac:dyDescent="0.3">
      <c r="A79" s="258" t="s">
        <v>1</v>
      </c>
      <c r="B79" s="259" t="s">
        <v>133</v>
      </c>
      <c r="C79" s="259"/>
      <c r="D79" s="259"/>
      <c r="E79" s="259"/>
      <c r="F79" s="259"/>
      <c r="G79" s="259"/>
      <c r="H79" s="259"/>
    </row>
    <row r="80" spans="1:8" ht="15" customHeight="1" x14ac:dyDescent="0.3">
      <c r="A80" s="258"/>
      <c r="B80" s="259" t="s">
        <v>45</v>
      </c>
      <c r="C80" s="259"/>
      <c r="D80" s="259" t="s">
        <v>46</v>
      </c>
      <c r="E80" s="259"/>
      <c r="F80" s="304" t="s">
        <v>47</v>
      </c>
      <c r="G80" s="305"/>
      <c r="H80" s="306"/>
    </row>
    <row r="81" spans="1:11" ht="40.5" x14ac:dyDescent="0.3">
      <c r="A81" s="258"/>
      <c r="B81" s="55" t="s">
        <v>48</v>
      </c>
      <c r="C81" s="55" t="s">
        <v>49</v>
      </c>
      <c r="D81" s="55" t="s">
        <v>48</v>
      </c>
      <c r="E81" s="55" t="s">
        <v>49</v>
      </c>
      <c r="F81" s="307"/>
      <c r="G81" s="308"/>
      <c r="H81" s="309"/>
    </row>
    <row r="82" spans="1:11" ht="20.25" x14ac:dyDescent="0.3">
      <c r="A82" s="56">
        <v>1</v>
      </c>
      <c r="B82" s="56">
        <v>2</v>
      </c>
      <c r="C82" s="56">
        <v>3</v>
      </c>
      <c r="D82" s="56">
        <v>4</v>
      </c>
      <c r="E82" s="56">
        <v>5</v>
      </c>
      <c r="F82" s="255">
        <v>6</v>
      </c>
      <c r="G82" s="256"/>
      <c r="H82" s="257"/>
    </row>
    <row r="83" spans="1:11" ht="20.25" x14ac:dyDescent="0.3">
      <c r="A83" s="56" t="s">
        <v>2</v>
      </c>
      <c r="B83" s="57"/>
      <c r="C83" s="57"/>
      <c r="D83" s="56"/>
      <c r="E83" s="56"/>
      <c r="F83" s="255"/>
      <c r="G83" s="256"/>
      <c r="H83" s="257"/>
    </row>
    <row r="84" spans="1:11" ht="20.25" x14ac:dyDescent="0.3">
      <c r="A84" s="56" t="s">
        <v>2</v>
      </c>
      <c r="B84" s="57"/>
      <c r="C84" s="57"/>
      <c r="D84" s="56"/>
      <c r="E84" s="56"/>
      <c r="F84" s="255"/>
      <c r="G84" s="256"/>
      <c r="H84" s="257"/>
    </row>
    <row r="85" spans="1:11" ht="20.25" x14ac:dyDescent="0.3">
      <c r="A85" s="56" t="s">
        <v>2</v>
      </c>
      <c r="B85" s="57"/>
      <c r="C85" s="57"/>
      <c r="D85" s="56"/>
      <c r="E85" s="56"/>
      <c r="F85" s="255"/>
      <c r="G85" s="256"/>
      <c r="H85" s="257"/>
    </row>
    <row r="86" spans="1:11" ht="20.25" x14ac:dyDescent="0.3">
      <c r="A86" s="56" t="s">
        <v>2</v>
      </c>
      <c r="B86" s="57"/>
      <c r="C86" s="57"/>
      <c r="D86" s="57"/>
      <c r="E86" s="57"/>
      <c r="F86" s="255"/>
      <c r="G86" s="256"/>
      <c r="H86" s="257"/>
    </row>
    <row r="87" spans="1:11" ht="20.25" x14ac:dyDescent="0.3">
      <c r="A87" s="54"/>
      <c r="B87" s="54"/>
      <c r="C87" s="54"/>
      <c r="D87" s="54"/>
      <c r="E87" s="54"/>
      <c r="F87" s="54"/>
      <c r="G87" s="54"/>
      <c r="H87" s="54"/>
    </row>
    <row r="88" spans="1:11" ht="64.5" customHeight="1" x14ac:dyDescent="0.25">
      <c r="A88" s="303" t="s">
        <v>134</v>
      </c>
      <c r="B88" s="303"/>
      <c r="C88" s="303"/>
      <c r="D88" s="303"/>
      <c r="E88" s="303"/>
      <c r="F88" s="303"/>
      <c r="G88" s="303"/>
      <c r="H88" s="303"/>
      <c r="I88" s="303"/>
      <c r="J88" s="303"/>
      <c r="K88" s="303"/>
    </row>
    <row r="89" spans="1:11" ht="20.25" customHeight="1" x14ac:dyDescent="0.25">
      <c r="A89" s="258" t="s">
        <v>1</v>
      </c>
      <c r="B89" s="258" t="s">
        <v>50</v>
      </c>
      <c r="C89" s="313" t="s">
        <v>51</v>
      </c>
      <c r="D89" s="313"/>
      <c r="E89" s="313"/>
      <c r="F89" s="313"/>
      <c r="G89" s="313"/>
      <c r="H89" s="313" t="s">
        <v>94</v>
      </c>
      <c r="I89" s="313"/>
      <c r="J89" s="313"/>
      <c r="K89" s="314" t="s">
        <v>434</v>
      </c>
    </row>
    <row r="90" spans="1:11" ht="69.75" customHeight="1" x14ac:dyDescent="0.25">
      <c r="A90" s="258"/>
      <c r="B90" s="258"/>
      <c r="C90" s="258" t="s">
        <v>52</v>
      </c>
      <c r="D90" s="258" t="s">
        <v>53</v>
      </c>
      <c r="E90" s="313" t="s">
        <v>54</v>
      </c>
      <c r="F90" s="258" t="s">
        <v>55</v>
      </c>
      <c r="G90" s="258"/>
      <c r="H90" s="313" t="s">
        <v>42</v>
      </c>
      <c r="I90" s="313" t="s">
        <v>43</v>
      </c>
      <c r="J90" s="313" t="s">
        <v>54</v>
      </c>
      <c r="K90" s="315"/>
    </row>
    <row r="91" spans="1:11" ht="102.75" customHeight="1" x14ac:dyDescent="0.25">
      <c r="A91" s="258"/>
      <c r="B91" s="258"/>
      <c r="C91" s="258"/>
      <c r="D91" s="258"/>
      <c r="E91" s="313"/>
      <c r="F91" s="113" t="s">
        <v>41</v>
      </c>
      <c r="G91" s="113" t="s">
        <v>54</v>
      </c>
      <c r="H91" s="313"/>
      <c r="I91" s="313"/>
      <c r="J91" s="313"/>
      <c r="K91" s="316"/>
    </row>
    <row r="92" spans="1:11" ht="20.25" x14ac:dyDescent="0.3">
      <c r="A92" s="111">
        <v>1</v>
      </c>
      <c r="B92" s="111">
        <v>2</v>
      </c>
      <c r="C92" s="111">
        <v>3</v>
      </c>
      <c r="D92" s="111">
        <v>4</v>
      </c>
      <c r="E92" s="111">
        <v>5</v>
      </c>
      <c r="F92" s="111">
        <v>6</v>
      </c>
      <c r="G92" s="111">
        <v>7</v>
      </c>
      <c r="H92" s="111">
        <v>8</v>
      </c>
      <c r="I92" s="111">
        <v>9</v>
      </c>
      <c r="J92" s="111">
        <v>10</v>
      </c>
      <c r="K92" s="111">
        <v>11</v>
      </c>
    </row>
    <row r="93" spans="1:11" ht="92.25" customHeight="1" x14ac:dyDescent="0.3">
      <c r="A93" s="58">
        <v>1</v>
      </c>
      <c r="B93" s="58" t="s">
        <v>436</v>
      </c>
      <c r="C93" s="59">
        <v>2875741.39</v>
      </c>
      <c r="D93" s="60">
        <v>1102422.53</v>
      </c>
      <c r="E93" s="61">
        <f>D93/C93*100-100</f>
        <v>-61.664754214912207</v>
      </c>
      <c r="F93" s="57"/>
      <c r="G93" s="62"/>
      <c r="H93" s="62"/>
      <c r="I93" s="57"/>
      <c r="J93" s="57"/>
      <c r="K93" s="111"/>
    </row>
    <row r="94" spans="1:11" s="25" customFormat="1" ht="86.25" customHeight="1" x14ac:dyDescent="0.3">
      <c r="A94" s="58">
        <v>2</v>
      </c>
      <c r="B94" s="58" t="s">
        <v>437</v>
      </c>
      <c r="C94" s="59">
        <v>534372.54</v>
      </c>
      <c r="D94" s="60">
        <v>487590.12</v>
      </c>
      <c r="E94" s="61">
        <f t="shared" ref="E94:E98" si="10">D94/C94*100-100</f>
        <v>-8.7546452143667466</v>
      </c>
      <c r="F94" s="57"/>
      <c r="G94" s="62"/>
      <c r="H94" s="62"/>
      <c r="I94" s="57"/>
      <c r="J94" s="57"/>
      <c r="K94" s="111"/>
    </row>
    <row r="95" spans="1:11" ht="54.75" customHeight="1" x14ac:dyDescent="0.3">
      <c r="A95" s="58">
        <v>3</v>
      </c>
      <c r="B95" s="58" t="s">
        <v>274</v>
      </c>
      <c r="C95" s="59">
        <v>0</v>
      </c>
      <c r="D95" s="59">
        <v>354280.14</v>
      </c>
      <c r="E95" s="61">
        <v>0</v>
      </c>
      <c r="F95" s="57"/>
      <c r="G95" s="62"/>
      <c r="H95" s="62"/>
      <c r="I95" s="57"/>
      <c r="J95" s="57"/>
      <c r="K95" s="111"/>
    </row>
    <row r="96" spans="1:11" ht="72.75" customHeight="1" x14ac:dyDescent="0.3">
      <c r="A96" s="58">
        <v>4</v>
      </c>
      <c r="B96" s="58" t="s">
        <v>438</v>
      </c>
      <c r="C96" s="59">
        <v>24337.5</v>
      </c>
      <c r="D96" s="59">
        <v>24337.5</v>
      </c>
      <c r="E96" s="61">
        <f t="shared" si="10"/>
        <v>0</v>
      </c>
      <c r="F96" s="57"/>
      <c r="G96" s="62"/>
      <c r="H96" s="62"/>
      <c r="I96" s="57"/>
      <c r="J96" s="57"/>
      <c r="K96" s="111"/>
    </row>
    <row r="97" spans="1:11" ht="87.75" customHeight="1" x14ac:dyDescent="0.3">
      <c r="A97" s="58">
        <v>5</v>
      </c>
      <c r="B97" s="58" t="s">
        <v>439</v>
      </c>
      <c r="C97" s="59">
        <v>74118.64</v>
      </c>
      <c r="D97" s="60">
        <v>40454272.789999999</v>
      </c>
      <c r="E97" s="61">
        <f t="shared" si="10"/>
        <v>54480.430496296205</v>
      </c>
      <c r="F97" s="57"/>
      <c r="G97" s="62"/>
      <c r="H97" s="62"/>
      <c r="I97" s="57"/>
      <c r="J97" s="57"/>
      <c r="K97" s="111"/>
    </row>
    <row r="98" spans="1:11" ht="72.75" customHeight="1" x14ac:dyDescent="0.3">
      <c r="A98" s="58">
        <v>6</v>
      </c>
      <c r="B98" s="58" t="s">
        <v>440</v>
      </c>
      <c r="C98" s="59">
        <v>152872100</v>
      </c>
      <c r="D98" s="59">
        <v>176522900</v>
      </c>
      <c r="E98" s="61">
        <f t="shared" si="10"/>
        <v>15.470972139455142</v>
      </c>
      <c r="F98" s="57"/>
      <c r="G98" s="62"/>
      <c r="H98" s="62"/>
      <c r="I98" s="57"/>
      <c r="J98" s="57"/>
      <c r="K98" s="111"/>
    </row>
    <row r="99" spans="1:11" ht="87.75" customHeight="1" x14ac:dyDescent="0.3">
      <c r="A99" s="58">
        <v>7</v>
      </c>
      <c r="B99" s="58" t="s">
        <v>441</v>
      </c>
      <c r="C99" s="59">
        <v>0</v>
      </c>
      <c r="D99" s="59">
        <v>11564700</v>
      </c>
      <c r="E99" s="61">
        <v>0</v>
      </c>
      <c r="F99" s="57"/>
      <c r="G99" s="62"/>
      <c r="H99" s="62"/>
      <c r="I99" s="57"/>
      <c r="J99" s="57"/>
      <c r="K99" s="111"/>
    </row>
    <row r="100" spans="1:11" ht="86.25" customHeight="1" x14ac:dyDescent="0.3">
      <c r="A100" s="58">
        <v>8</v>
      </c>
      <c r="B100" s="58" t="s">
        <v>442</v>
      </c>
      <c r="C100" s="59">
        <v>0</v>
      </c>
      <c r="D100" s="59">
        <v>187817072.63</v>
      </c>
      <c r="E100" s="61">
        <v>0</v>
      </c>
      <c r="F100" s="57"/>
      <c r="G100" s="62"/>
      <c r="H100" s="62"/>
      <c r="I100" s="57"/>
      <c r="J100" s="57"/>
      <c r="K100" s="57"/>
    </row>
    <row r="101" spans="1:11" ht="51.75" customHeight="1" x14ac:dyDescent="0.3">
      <c r="A101" s="58">
        <v>9</v>
      </c>
      <c r="B101" s="58" t="s">
        <v>443</v>
      </c>
      <c r="C101" s="60">
        <v>7095</v>
      </c>
      <c r="D101" s="59">
        <v>0</v>
      </c>
      <c r="E101" s="61">
        <f>D101/C101*100-100</f>
        <v>-100</v>
      </c>
      <c r="F101" s="57"/>
      <c r="G101" s="62"/>
      <c r="H101" s="62"/>
      <c r="I101" s="57"/>
      <c r="J101" s="57"/>
      <c r="K101" s="57"/>
    </row>
    <row r="102" spans="1:11" ht="20.25" x14ac:dyDescent="0.3">
      <c r="A102" s="60" t="s">
        <v>151</v>
      </c>
      <c r="B102" s="59"/>
      <c r="C102" s="59">
        <f>C93+C94+C95+C96+C97+C98+C99+C100+C101</f>
        <v>156387765.06999999</v>
      </c>
      <c r="D102" s="59">
        <f>D93+D94+D95+D96+D97+D98+D99+D100+D101</f>
        <v>418327575.70999998</v>
      </c>
      <c r="E102" s="61"/>
      <c r="F102" s="60"/>
      <c r="G102" s="59"/>
      <c r="H102" s="59"/>
      <c r="I102" s="60"/>
      <c r="J102" s="57"/>
      <c r="K102" s="57"/>
    </row>
    <row r="103" spans="1:11" ht="20.25" x14ac:dyDescent="0.3">
      <c r="A103" s="111" t="s">
        <v>2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20.25" x14ac:dyDescent="0.3">
      <c r="A104" s="54"/>
      <c r="B104" s="54"/>
      <c r="C104" s="54"/>
      <c r="D104" s="54"/>
      <c r="E104" s="54"/>
      <c r="F104" s="54"/>
      <c r="G104" s="54"/>
      <c r="H104" s="54"/>
    </row>
    <row r="105" spans="1:11" ht="20.25" x14ac:dyDescent="0.3">
      <c r="A105" s="54"/>
      <c r="B105" s="54"/>
      <c r="C105" s="54"/>
      <c r="D105" s="54"/>
      <c r="E105" s="54"/>
      <c r="F105" s="54"/>
      <c r="G105" s="54"/>
      <c r="H105" s="54"/>
    </row>
    <row r="106" spans="1:11" ht="108.75" customHeight="1" x14ac:dyDescent="0.25">
      <c r="A106" s="237" t="s">
        <v>56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</row>
    <row r="107" spans="1:11" ht="26.25" customHeight="1" x14ac:dyDescent="0.25">
      <c r="A107" s="312" t="s">
        <v>1</v>
      </c>
      <c r="B107" s="312" t="s">
        <v>50</v>
      </c>
      <c r="C107" s="238" t="s">
        <v>57</v>
      </c>
      <c r="D107" s="238"/>
      <c r="E107" s="238"/>
      <c r="F107" s="238"/>
      <c r="G107" s="238"/>
      <c r="H107" s="238" t="s">
        <v>94</v>
      </c>
      <c r="I107" s="238"/>
      <c r="J107" s="238"/>
      <c r="K107" s="239" t="s">
        <v>435</v>
      </c>
    </row>
    <row r="108" spans="1:11" ht="51.75" customHeight="1" x14ac:dyDescent="0.25">
      <c r="A108" s="312"/>
      <c r="B108" s="312"/>
      <c r="C108" s="312" t="s">
        <v>52</v>
      </c>
      <c r="D108" s="312" t="s">
        <v>53</v>
      </c>
      <c r="E108" s="238" t="s">
        <v>54</v>
      </c>
      <c r="F108" s="312" t="s">
        <v>58</v>
      </c>
      <c r="G108" s="312"/>
      <c r="H108" s="238" t="s">
        <v>42</v>
      </c>
      <c r="I108" s="238" t="s">
        <v>43</v>
      </c>
      <c r="J108" s="238" t="s">
        <v>54</v>
      </c>
      <c r="K108" s="240"/>
    </row>
    <row r="109" spans="1:11" ht="156" customHeight="1" x14ac:dyDescent="0.25">
      <c r="A109" s="312"/>
      <c r="B109" s="312"/>
      <c r="C109" s="312"/>
      <c r="D109" s="312"/>
      <c r="E109" s="238"/>
      <c r="F109" s="112" t="s">
        <v>41</v>
      </c>
      <c r="G109" s="112" t="s">
        <v>54</v>
      </c>
      <c r="H109" s="238"/>
      <c r="I109" s="238"/>
      <c r="J109" s="238"/>
      <c r="K109" s="241"/>
    </row>
    <row r="110" spans="1:11" ht="26.25" x14ac:dyDescent="0.4">
      <c r="A110" s="74">
        <v>1</v>
      </c>
      <c r="B110" s="64">
        <v>2</v>
      </c>
      <c r="C110" s="64">
        <v>3</v>
      </c>
      <c r="D110" s="64">
        <v>4</v>
      </c>
      <c r="E110" s="64">
        <v>5</v>
      </c>
      <c r="F110" s="64">
        <v>6</v>
      </c>
      <c r="G110" s="64">
        <v>7</v>
      </c>
      <c r="H110" s="64">
        <v>8</v>
      </c>
      <c r="I110" s="64">
        <v>9</v>
      </c>
      <c r="J110" s="64">
        <v>10</v>
      </c>
      <c r="K110" s="64">
        <v>11</v>
      </c>
    </row>
    <row r="111" spans="1:11" s="25" customFormat="1" ht="51.75" x14ac:dyDescent="0.4">
      <c r="A111" s="65">
        <v>1</v>
      </c>
      <c r="B111" s="65" t="s">
        <v>266</v>
      </c>
      <c r="C111" s="166">
        <v>833804.75</v>
      </c>
      <c r="D111" s="166">
        <v>1321256.6399999999</v>
      </c>
      <c r="E111" s="66">
        <f>D111/C111*100-100</f>
        <v>58.461155324432951</v>
      </c>
      <c r="F111" s="64"/>
      <c r="G111" s="64"/>
      <c r="H111" s="64"/>
      <c r="I111" s="64"/>
      <c r="J111" s="64"/>
      <c r="K111" s="64"/>
    </row>
    <row r="112" spans="1:11" s="25" customFormat="1" ht="51.75" x14ac:dyDescent="0.4">
      <c r="A112" s="65">
        <v>2</v>
      </c>
      <c r="B112" s="65" t="s">
        <v>264</v>
      </c>
      <c r="C112" s="166">
        <v>332845.63</v>
      </c>
      <c r="D112" s="166">
        <v>369016.28</v>
      </c>
      <c r="E112" s="66">
        <f>D112/C112*100-100</f>
        <v>10.867094755007003</v>
      </c>
      <c r="F112" s="64"/>
      <c r="G112" s="64"/>
      <c r="H112" s="64"/>
      <c r="I112" s="64"/>
      <c r="J112" s="64"/>
      <c r="K112" s="64"/>
    </row>
    <row r="113" spans="1:11" ht="51.75" x14ac:dyDescent="0.4">
      <c r="A113" s="65">
        <v>3</v>
      </c>
      <c r="B113" s="65" t="s">
        <v>261</v>
      </c>
      <c r="C113" s="67">
        <v>539546.66</v>
      </c>
      <c r="D113" s="68">
        <v>832147.35</v>
      </c>
      <c r="E113" s="66">
        <f>D113/C113*100-100</f>
        <v>54.230840758054143</v>
      </c>
      <c r="F113" s="68"/>
      <c r="G113" s="68"/>
      <c r="H113" s="68"/>
      <c r="I113" s="68"/>
      <c r="J113" s="165"/>
      <c r="K113" s="64"/>
    </row>
    <row r="114" spans="1:11" s="25" customFormat="1" ht="51.75" x14ac:dyDescent="0.4">
      <c r="A114" s="65">
        <v>4</v>
      </c>
      <c r="B114" s="65" t="s">
        <v>263</v>
      </c>
      <c r="C114" s="67">
        <v>59655.02</v>
      </c>
      <c r="D114" s="69">
        <v>38290.910000000003</v>
      </c>
      <c r="E114" s="66">
        <f>D114/C114*100-100</f>
        <v>-35.812761440696846</v>
      </c>
      <c r="F114" s="70"/>
      <c r="G114" s="70"/>
      <c r="H114" s="71"/>
      <c r="I114" s="70"/>
      <c r="J114" s="64"/>
      <c r="K114" s="64"/>
    </row>
    <row r="115" spans="1:11" ht="51.75" x14ac:dyDescent="0.4">
      <c r="A115" s="65">
        <v>6</v>
      </c>
      <c r="B115" s="65" t="s">
        <v>262</v>
      </c>
      <c r="C115" s="67">
        <v>144557.5</v>
      </c>
      <c r="D115" s="72">
        <v>150223.04000000001</v>
      </c>
      <c r="E115" s="66">
        <f t="shared" ref="E115:E128" si="11">D115/C115*100-100</f>
        <v>3.9192293723950797</v>
      </c>
      <c r="F115" s="68"/>
      <c r="G115" s="68"/>
      <c r="H115" s="68"/>
      <c r="I115" s="68"/>
      <c r="J115" s="165"/>
      <c r="K115" s="64"/>
    </row>
    <row r="116" spans="1:11" ht="51.75" x14ac:dyDescent="0.4">
      <c r="A116" s="65">
        <v>7</v>
      </c>
      <c r="B116" s="65" t="s">
        <v>444</v>
      </c>
      <c r="C116" s="67">
        <v>215580</v>
      </c>
      <c r="D116" s="72">
        <v>45665</v>
      </c>
      <c r="E116" s="66">
        <f t="shared" si="11"/>
        <v>-78.817608312459413</v>
      </c>
      <c r="F116" s="68"/>
      <c r="G116" s="68"/>
      <c r="H116" s="72"/>
      <c r="I116" s="68"/>
      <c r="J116" s="165"/>
      <c r="K116" s="64"/>
    </row>
    <row r="117" spans="1:11" ht="51.75" x14ac:dyDescent="0.4">
      <c r="A117" s="65">
        <v>8</v>
      </c>
      <c r="B117" s="65" t="s">
        <v>265</v>
      </c>
      <c r="C117" s="67">
        <v>85183.27</v>
      </c>
      <c r="D117" s="68">
        <v>30155.47</v>
      </c>
      <c r="E117" s="66">
        <f t="shared" si="11"/>
        <v>-64.599304534798904</v>
      </c>
      <c r="F117" s="68"/>
      <c r="G117" s="68"/>
      <c r="H117" s="72"/>
      <c r="I117" s="68"/>
      <c r="J117" s="165"/>
      <c r="K117" s="64"/>
    </row>
    <row r="118" spans="1:11" s="26" customFormat="1" ht="51.75" x14ac:dyDescent="0.4">
      <c r="A118" s="65">
        <v>9</v>
      </c>
      <c r="B118" s="65" t="s">
        <v>267</v>
      </c>
      <c r="C118" s="67">
        <v>152872100</v>
      </c>
      <c r="D118" s="68">
        <v>176522900</v>
      </c>
      <c r="E118" s="66">
        <f t="shared" si="11"/>
        <v>15.470972139455142</v>
      </c>
      <c r="F118" s="68"/>
      <c r="G118" s="72"/>
      <c r="H118" s="68"/>
      <c r="I118" s="68"/>
      <c r="J118" s="165"/>
      <c r="K118" s="64"/>
    </row>
    <row r="119" spans="1:11" s="26" customFormat="1" ht="51.75" x14ac:dyDescent="0.4">
      <c r="A119" s="65">
        <v>10</v>
      </c>
      <c r="B119" s="65" t="s">
        <v>382</v>
      </c>
      <c r="C119" s="67">
        <v>0</v>
      </c>
      <c r="D119" s="68">
        <v>199381772.63</v>
      </c>
      <c r="E119" s="66">
        <v>0</v>
      </c>
      <c r="F119" s="68"/>
      <c r="G119" s="72"/>
      <c r="H119" s="68"/>
      <c r="I119" s="68"/>
      <c r="J119" s="165"/>
      <c r="K119" s="64"/>
    </row>
    <row r="120" spans="1:11" ht="51.75" x14ac:dyDescent="0.4">
      <c r="A120" s="65">
        <v>11</v>
      </c>
      <c r="B120" s="65" t="s">
        <v>268</v>
      </c>
      <c r="C120" s="67">
        <v>2453080.98</v>
      </c>
      <c r="D120" s="72">
        <v>41145198.030000001</v>
      </c>
      <c r="E120" s="66">
        <f>D120/C120*100-100</f>
        <v>1577.2865782033825</v>
      </c>
      <c r="F120" s="68"/>
      <c r="G120" s="68"/>
      <c r="H120" s="68"/>
      <c r="I120" s="68"/>
      <c r="J120" s="165"/>
      <c r="K120" s="64"/>
    </row>
    <row r="121" spans="1:11" s="25" customFormat="1" ht="51.75" x14ac:dyDescent="0.4">
      <c r="A121" s="65">
        <v>12</v>
      </c>
      <c r="B121" s="65" t="s">
        <v>290</v>
      </c>
      <c r="C121" s="67">
        <v>0</v>
      </c>
      <c r="D121" s="72">
        <v>10379.01</v>
      </c>
      <c r="E121" s="66">
        <v>0</v>
      </c>
      <c r="F121" s="68"/>
      <c r="G121" s="68"/>
      <c r="H121" s="68"/>
      <c r="I121" s="68"/>
      <c r="J121" s="165"/>
      <c r="K121" s="64"/>
    </row>
    <row r="122" spans="1:11" ht="128.25" x14ac:dyDescent="0.4">
      <c r="A122" s="65">
        <v>13</v>
      </c>
      <c r="B122" s="65" t="s">
        <v>445</v>
      </c>
      <c r="C122" s="67">
        <v>0</v>
      </c>
      <c r="D122" s="72">
        <v>3290.34</v>
      </c>
      <c r="E122" s="66">
        <v>0</v>
      </c>
      <c r="F122" s="68"/>
      <c r="G122" s="68"/>
      <c r="H122" s="68"/>
      <c r="I122" s="68"/>
      <c r="J122" s="165"/>
      <c r="K122" s="64"/>
    </row>
    <row r="123" spans="1:11" ht="102.75" x14ac:dyDescent="0.4">
      <c r="A123" s="65">
        <v>14</v>
      </c>
      <c r="B123" s="65" t="s">
        <v>447</v>
      </c>
      <c r="C123" s="67">
        <v>0</v>
      </c>
      <c r="D123" s="72">
        <v>83903.75</v>
      </c>
      <c r="E123" s="66">
        <v>0</v>
      </c>
      <c r="F123" s="68"/>
      <c r="G123" s="68"/>
      <c r="H123" s="68"/>
      <c r="I123" s="68"/>
      <c r="J123" s="165"/>
      <c r="K123" s="64"/>
    </row>
    <row r="124" spans="1:11" ht="102.75" x14ac:dyDescent="0.4">
      <c r="A124" s="65">
        <v>15</v>
      </c>
      <c r="B124" s="65" t="s">
        <v>446</v>
      </c>
      <c r="C124" s="67">
        <v>0</v>
      </c>
      <c r="D124" s="72">
        <v>361937.76</v>
      </c>
      <c r="E124" s="66">
        <v>0</v>
      </c>
      <c r="F124" s="68"/>
      <c r="G124" s="72"/>
      <c r="H124" s="68"/>
      <c r="I124" s="68"/>
      <c r="J124" s="165"/>
      <c r="K124" s="64"/>
    </row>
    <row r="125" spans="1:11" ht="51.75" x14ac:dyDescent="0.4">
      <c r="A125" s="65">
        <v>16</v>
      </c>
      <c r="B125" s="65" t="s">
        <v>448</v>
      </c>
      <c r="C125" s="67">
        <v>630466</v>
      </c>
      <c r="D125" s="72">
        <v>323915</v>
      </c>
      <c r="E125" s="66">
        <f t="shared" si="11"/>
        <v>-48.622923361450098</v>
      </c>
      <c r="F125" s="68"/>
      <c r="G125" s="72"/>
      <c r="H125" s="68"/>
      <c r="I125" s="68"/>
      <c r="J125" s="165"/>
      <c r="K125" s="64"/>
    </row>
    <row r="126" spans="1:11" ht="51.75" x14ac:dyDescent="0.4">
      <c r="A126" s="65">
        <v>17</v>
      </c>
      <c r="B126" s="65" t="s">
        <v>449</v>
      </c>
      <c r="C126" s="67">
        <v>0</v>
      </c>
      <c r="D126" s="72">
        <v>0</v>
      </c>
      <c r="E126" s="66">
        <v>0</v>
      </c>
      <c r="F126" s="68"/>
      <c r="G126" s="68"/>
      <c r="H126" s="68"/>
      <c r="I126" s="68"/>
      <c r="J126" s="165"/>
      <c r="K126" s="64"/>
    </row>
    <row r="127" spans="1:11" s="25" customFormat="1" ht="51.75" x14ac:dyDescent="0.4">
      <c r="A127" s="65">
        <v>18</v>
      </c>
      <c r="B127" s="65" t="s">
        <v>291</v>
      </c>
      <c r="C127" s="67">
        <v>0</v>
      </c>
      <c r="D127" s="72">
        <v>4012.76</v>
      </c>
      <c r="E127" s="66">
        <v>0</v>
      </c>
      <c r="F127" s="68"/>
      <c r="G127" s="68"/>
      <c r="H127" s="68"/>
      <c r="I127" s="68"/>
      <c r="J127" s="165"/>
      <c r="K127" s="64"/>
    </row>
    <row r="128" spans="1:11" ht="51.75" x14ac:dyDescent="0.4">
      <c r="A128" s="65">
        <v>19</v>
      </c>
      <c r="B128" s="65" t="s">
        <v>450</v>
      </c>
      <c r="C128" s="67">
        <v>55614.48</v>
      </c>
      <c r="D128" s="68">
        <v>24305.95</v>
      </c>
      <c r="E128" s="66">
        <f t="shared" si="11"/>
        <v>-56.295644587524691</v>
      </c>
      <c r="F128" s="68"/>
      <c r="G128" s="68"/>
      <c r="H128" s="68"/>
      <c r="I128" s="68"/>
      <c r="J128" s="165"/>
      <c r="K128" s="64"/>
    </row>
    <row r="129" spans="1:11" s="25" customFormat="1" ht="77.25" x14ac:dyDescent="0.4">
      <c r="A129" s="65">
        <v>20</v>
      </c>
      <c r="B129" s="65" t="s">
        <v>451</v>
      </c>
      <c r="C129" s="67">
        <v>0</v>
      </c>
      <c r="D129" s="72">
        <v>47709.98</v>
      </c>
      <c r="E129" s="66">
        <v>0</v>
      </c>
      <c r="F129" s="68"/>
      <c r="G129" s="68"/>
      <c r="H129" s="68"/>
      <c r="I129" s="68"/>
      <c r="J129" s="165"/>
      <c r="K129" s="64"/>
    </row>
    <row r="130" spans="1:11" ht="26.25" x14ac:dyDescent="0.4">
      <c r="A130" s="68" t="s">
        <v>151</v>
      </c>
      <c r="B130" s="69"/>
      <c r="C130" s="67">
        <f>SUM(C111:C129)</f>
        <v>158222434.28999999</v>
      </c>
      <c r="D130" s="72">
        <f>SUM(D111:D129)</f>
        <v>420696079.89999998</v>
      </c>
      <c r="E130" s="68"/>
      <c r="F130" s="68"/>
      <c r="G130" s="72"/>
      <c r="H130" s="72"/>
      <c r="I130" s="68"/>
      <c r="J130" s="165"/>
      <c r="K130" s="64"/>
    </row>
    <row r="131" spans="1:11" ht="26.25" x14ac:dyDescent="0.4">
      <c r="A131" s="73"/>
      <c r="B131" s="73"/>
      <c r="C131" s="73"/>
      <c r="D131" s="73"/>
      <c r="E131" s="73"/>
      <c r="F131" s="73"/>
      <c r="G131" s="73"/>
      <c r="H131" s="73"/>
    </row>
    <row r="132" spans="1:11" ht="26.25" x14ac:dyDescent="0.4">
      <c r="A132" s="73"/>
      <c r="B132" s="73"/>
      <c r="C132" s="73"/>
      <c r="D132" s="73"/>
      <c r="E132" s="73"/>
      <c r="F132" s="73"/>
      <c r="G132" s="73"/>
      <c r="H132" s="73"/>
    </row>
    <row r="133" spans="1:11" ht="69.75" customHeight="1" x14ac:dyDescent="0.25">
      <c r="A133" s="249" t="s">
        <v>59</v>
      </c>
      <c r="B133" s="249"/>
      <c r="C133" s="249"/>
      <c r="D133" s="249"/>
      <c r="E133" s="249"/>
      <c r="F133" s="249"/>
      <c r="G133" s="249"/>
      <c r="H133" s="249"/>
    </row>
    <row r="134" spans="1:11" ht="27.75" x14ac:dyDescent="0.4">
      <c r="A134" s="75"/>
      <c r="B134" s="75"/>
      <c r="C134" s="75"/>
      <c r="D134" s="75"/>
      <c r="E134" s="75"/>
      <c r="F134" s="75"/>
      <c r="G134" s="75"/>
      <c r="H134" s="75"/>
    </row>
    <row r="135" spans="1:11" ht="27.75" customHeight="1" x14ac:dyDescent="0.25">
      <c r="A135" s="76" t="s">
        <v>1</v>
      </c>
      <c r="B135" s="246" t="s">
        <v>281</v>
      </c>
      <c r="C135" s="247"/>
      <c r="D135" s="247"/>
      <c r="E135" s="247"/>
      <c r="F135" s="247"/>
      <c r="G135" s="247"/>
      <c r="H135" s="247"/>
    </row>
    <row r="136" spans="1:11" ht="27.75" x14ac:dyDescent="0.4">
      <c r="A136" s="77">
        <v>1</v>
      </c>
      <c r="B136" s="310" t="s">
        <v>146</v>
      </c>
      <c r="C136" s="311"/>
      <c r="D136" s="311"/>
      <c r="E136" s="311"/>
      <c r="F136" s="311"/>
      <c r="G136" s="311"/>
      <c r="H136" s="311"/>
    </row>
    <row r="137" spans="1:11" ht="27.75" x14ac:dyDescent="0.4">
      <c r="A137" s="77">
        <v>2</v>
      </c>
      <c r="B137" s="310" t="s">
        <v>147</v>
      </c>
      <c r="C137" s="311"/>
      <c r="D137" s="311"/>
      <c r="E137" s="311"/>
      <c r="F137" s="311"/>
      <c r="G137" s="311"/>
      <c r="H137" s="311"/>
    </row>
    <row r="138" spans="1:11" ht="27.75" x14ac:dyDescent="0.4">
      <c r="A138" s="77">
        <v>3</v>
      </c>
      <c r="B138" s="310" t="s">
        <v>148</v>
      </c>
      <c r="C138" s="311"/>
      <c r="D138" s="311"/>
      <c r="E138" s="311"/>
      <c r="F138" s="311"/>
      <c r="G138" s="311"/>
      <c r="H138" s="311"/>
    </row>
    <row r="139" spans="1:11" ht="30" customHeight="1" x14ac:dyDescent="0.4">
      <c r="A139" s="77">
        <v>4</v>
      </c>
      <c r="B139" s="310" t="s">
        <v>149</v>
      </c>
      <c r="C139" s="311"/>
      <c r="D139" s="311"/>
      <c r="E139" s="311"/>
      <c r="F139" s="311"/>
      <c r="G139" s="311"/>
      <c r="H139" s="311"/>
    </row>
    <row r="140" spans="1:11" ht="30" customHeight="1" x14ac:dyDescent="0.4">
      <c r="A140" s="77">
        <v>5</v>
      </c>
      <c r="B140" s="310" t="s">
        <v>150</v>
      </c>
      <c r="C140" s="311"/>
      <c r="D140" s="311"/>
      <c r="E140" s="311"/>
      <c r="F140" s="311"/>
      <c r="G140" s="311"/>
      <c r="H140" s="311"/>
    </row>
    <row r="141" spans="1:11" ht="27.75" x14ac:dyDescent="0.4">
      <c r="A141" s="77" t="s">
        <v>2</v>
      </c>
      <c r="B141" s="310" t="s">
        <v>151</v>
      </c>
      <c r="C141" s="311"/>
      <c r="D141" s="311"/>
      <c r="E141" s="311"/>
      <c r="F141" s="311"/>
      <c r="G141" s="311"/>
      <c r="H141" s="311"/>
    </row>
    <row r="142" spans="1:11" ht="27.75" x14ac:dyDescent="0.4">
      <c r="A142" s="75"/>
      <c r="B142" s="75"/>
      <c r="C142" s="75"/>
      <c r="D142" s="75"/>
      <c r="E142" s="75"/>
      <c r="F142" s="75"/>
      <c r="G142" s="75"/>
      <c r="H142" s="75"/>
    </row>
    <row r="143" spans="1:11" ht="27.75" x14ac:dyDescent="0.4">
      <c r="A143" s="75"/>
      <c r="B143" s="75"/>
      <c r="C143" s="75"/>
      <c r="D143" s="75"/>
      <c r="E143" s="75"/>
      <c r="F143" s="75"/>
      <c r="G143" s="75"/>
      <c r="H143" s="75"/>
    </row>
    <row r="144" spans="1:11" ht="69.75" customHeight="1" x14ac:dyDescent="0.25">
      <c r="A144" s="249" t="s">
        <v>60</v>
      </c>
      <c r="B144" s="249"/>
      <c r="C144" s="249"/>
      <c r="D144" s="249"/>
      <c r="E144" s="249"/>
      <c r="F144" s="249"/>
      <c r="G144" s="249"/>
      <c r="H144" s="249"/>
    </row>
    <row r="145" spans="1:10" ht="142.5" customHeight="1" x14ac:dyDescent="0.25">
      <c r="A145" s="76" t="s">
        <v>1</v>
      </c>
      <c r="B145" s="76" t="s">
        <v>61</v>
      </c>
      <c r="C145" s="300" t="s">
        <v>96</v>
      </c>
      <c r="D145" s="300"/>
      <c r="E145" s="273" t="s">
        <v>97</v>
      </c>
      <c r="F145" s="275"/>
      <c r="G145" s="273" t="s">
        <v>143</v>
      </c>
      <c r="H145" s="275"/>
    </row>
    <row r="146" spans="1:10" ht="15" hidden="1" customHeight="1" x14ac:dyDescent="0.4">
      <c r="A146" s="77">
        <v>1</v>
      </c>
      <c r="B146" s="77">
        <v>2</v>
      </c>
      <c r="C146" s="300">
        <v>3</v>
      </c>
      <c r="D146" s="300"/>
      <c r="E146" s="273">
        <v>4</v>
      </c>
      <c r="F146" s="275"/>
      <c r="G146" s="273">
        <v>5</v>
      </c>
      <c r="H146" s="275"/>
    </row>
    <row r="147" spans="1:10" ht="136.5" customHeight="1" x14ac:dyDescent="0.4">
      <c r="A147" s="76">
        <v>1</v>
      </c>
      <c r="B147" s="79" t="s">
        <v>269</v>
      </c>
      <c r="C147" s="270">
        <v>56000</v>
      </c>
      <c r="D147" s="271"/>
      <c r="E147" s="270">
        <v>56000</v>
      </c>
      <c r="F147" s="271"/>
      <c r="G147" s="270">
        <v>56000</v>
      </c>
      <c r="H147" s="271"/>
    </row>
    <row r="148" spans="1:10" ht="138" customHeight="1" x14ac:dyDescent="0.4">
      <c r="A148" s="76">
        <v>2</v>
      </c>
      <c r="B148" s="79" t="s">
        <v>282</v>
      </c>
      <c r="C148" s="270">
        <v>28000</v>
      </c>
      <c r="D148" s="271"/>
      <c r="E148" s="270">
        <v>28000</v>
      </c>
      <c r="F148" s="271"/>
      <c r="G148" s="270">
        <v>28000</v>
      </c>
      <c r="H148" s="271"/>
    </row>
    <row r="149" spans="1:10" ht="110.25" customHeight="1" x14ac:dyDescent="0.4">
      <c r="A149" s="76">
        <v>3</v>
      </c>
      <c r="B149" s="79" t="s">
        <v>283</v>
      </c>
      <c r="C149" s="270">
        <v>25000</v>
      </c>
      <c r="D149" s="271"/>
      <c r="E149" s="270">
        <v>25000</v>
      </c>
      <c r="F149" s="271"/>
      <c r="G149" s="270">
        <v>25000</v>
      </c>
      <c r="H149" s="271"/>
    </row>
    <row r="150" spans="1:10" ht="83.25" x14ac:dyDescent="0.4">
      <c r="A150" s="76">
        <v>4</v>
      </c>
      <c r="B150" s="79" t="s">
        <v>284</v>
      </c>
      <c r="C150" s="270">
        <v>20000</v>
      </c>
      <c r="D150" s="271"/>
      <c r="E150" s="270">
        <v>20000</v>
      </c>
      <c r="F150" s="271"/>
      <c r="G150" s="270">
        <v>20000</v>
      </c>
      <c r="H150" s="271"/>
    </row>
    <row r="151" spans="1:10" ht="83.25" x14ac:dyDescent="0.4">
      <c r="A151" s="76">
        <v>5</v>
      </c>
      <c r="B151" s="79" t="s">
        <v>285</v>
      </c>
      <c r="C151" s="270">
        <v>11000</v>
      </c>
      <c r="D151" s="301"/>
      <c r="E151" s="270">
        <v>11000</v>
      </c>
      <c r="F151" s="271"/>
      <c r="G151" s="270">
        <v>11000</v>
      </c>
      <c r="H151" s="271"/>
    </row>
    <row r="152" spans="1:10" ht="111" x14ac:dyDescent="0.4">
      <c r="A152" s="76">
        <v>6</v>
      </c>
      <c r="B152" s="79" t="s">
        <v>286</v>
      </c>
      <c r="C152" s="270">
        <v>10000</v>
      </c>
      <c r="D152" s="301"/>
      <c r="E152" s="270">
        <v>10000</v>
      </c>
      <c r="F152" s="271"/>
      <c r="G152" s="270">
        <v>10000</v>
      </c>
      <c r="H152" s="271"/>
    </row>
    <row r="153" spans="1:10" ht="166.5" customHeight="1" x14ac:dyDescent="0.25">
      <c r="A153" s="76">
        <v>7</v>
      </c>
      <c r="B153" s="76" t="s">
        <v>287</v>
      </c>
      <c r="C153" s="270">
        <v>5500</v>
      </c>
      <c r="D153" s="271"/>
      <c r="E153" s="270">
        <v>5500</v>
      </c>
      <c r="F153" s="271"/>
      <c r="G153" s="270">
        <v>5500</v>
      </c>
      <c r="H153" s="271"/>
    </row>
    <row r="154" spans="1:10" ht="111" x14ac:dyDescent="0.4">
      <c r="A154" s="76">
        <v>8</v>
      </c>
      <c r="B154" s="79" t="s">
        <v>288</v>
      </c>
      <c r="C154" s="270">
        <v>400</v>
      </c>
      <c r="D154" s="271"/>
      <c r="E154" s="270">
        <v>400</v>
      </c>
      <c r="F154" s="271"/>
      <c r="G154" s="270">
        <v>400</v>
      </c>
      <c r="H154" s="271"/>
    </row>
    <row r="155" spans="1:10" ht="93" customHeight="1" x14ac:dyDescent="0.4">
      <c r="A155" s="76">
        <v>9</v>
      </c>
      <c r="B155" s="79" t="s">
        <v>289</v>
      </c>
      <c r="C155" s="276">
        <v>15450</v>
      </c>
      <c r="D155" s="277"/>
      <c r="E155" s="276">
        <v>15450</v>
      </c>
      <c r="F155" s="277"/>
      <c r="G155" s="276">
        <v>15450</v>
      </c>
      <c r="H155" s="277"/>
    </row>
    <row r="156" spans="1:10" ht="64.5" customHeight="1" x14ac:dyDescent="0.25">
      <c r="A156" s="249" t="s">
        <v>135</v>
      </c>
      <c r="B156" s="249"/>
      <c r="C156" s="249"/>
      <c r="D156" s="249"/>
      <c r="E156" s="249"/>
      <c r="F156" s="249"/>
      <c r="G156" s="249"/>
      <c r="H156" s="249"/>
    </row>
    <row r="157" spans="1:10" ht="119.25" customHeight="1" x14ac:dyDescent="0.25">
      <c r="A157" s="78" t="s">
        <v>1</v>
      </c>
      <c r="B157" s="300" t="s">
        <v>61</v>
      </c>
      <c r="C157" s="300"/>
      <c r="D157" s="300"/>
      <c r="E157" s="300"/>
      <c r="F157" s="300"/>
      <c r="G157" s="273" t="s">
        <v>98</v>
      </c>
      <c r="H157" s="275"/>
      <c r="I157" s="273" t="s">
        <v>98</v>
      </c>
      <c r="J157" s="275"/>
    </row>
    <row r="158" spans="1:10" ht="27.75" x14ac:dyDescent="0.4">
      <c r="A158" s="77">
        <v>1</v>
      </c>
      <c r="B158" s="300">
        <v>2</v>
      </c>
      <c r="C158" s="300"/>
      <c r="D158" s="300"/>
      <c r="E158" s="300"/>
      <c r="F158" s="300"/>
      <c r="G158" s="273">
        <v>3</v>
      </c>
      <c r="H158" s="275"/>
      <c r="I158" s="329"/>
      <c r="J158" s="330"/>
    </row>
    <row r="159" spans="1:10" s="25" customFormat="1" ht="88.5" customHeight="1" x14ac:dyDescent="0.4">
      <c r="A159" s="77">
        <v>1</v>
      </c>
      <c r="B159" s="278" t="s">
        <v>245</v>
      </c>
      <c r="C159" s="278"/>
      <c r="D159" s="278"/>
      <c r="E159" s="278"/>
      <c r="F159" s="278"/>
      <c r="G159" s="273" t="s">
        <v>270</v>
      </c>
      <c r="H159" s="275"/>
      <c r="I159" s="331" t="s">
        <v>452</v>
      </c>
      <c r="J159" s="332"/>
    </row>
    <row r="160" spans="1:10" s="25" customFormat="1" ht="87" customHeight="1" x14ac:dyDescent="0.4">
      <c r="A160" s="77">
        <v>2</v>
      </c>
      <c r="B160" s="278" t="s">
        <v>247</v>
      </c>
      <c r="C160" s="278"/>
      <c r="D160" s="278"/>
      <c r="E160" s="278"/>
      <c r="F160" s="278"/>
      <c r="G160" s="273" t="s">
        <v>270</v>
      </c>
      <c r="H160" s="275"/>
      <c r="I160" s="331" t="s">
        <v>453</v>
      </c>
      <c r="J160" s="332"/>
    </row>
    <row r="161" spans="1:10" s="25" customFormat="1" ht="55.5" customHeight="1" x14ac:dyDescent="0.4">
      <c r="A161" s="77">
        <v>3</v>
      </c>
      <c r="B161" s="246" t="s">
        <v>248</v>
      </c>
      <c r="C161" s="247"/>
      <c r="D161" s="247"/>
      <c r="E161" s="247"/>
      <c r="F161" s="248"/>
      <c r="G161" s="273" t="s">
        <v>271</v>
      </c>
      <c r="H161" s="275"/>
      <c r="I161" s="331">
        <v>146</v>
      </c>
      <c r="J161" s="332"/>
    </row>
    <row r="162" spans="1:10" s="25" customFormat="1" ht="90.75" customHeight="1" x14ac:dyDescent="0.4">
      <c r="A162" s="77">
        <v>4</v>
      </c>
      <c r="B162" s="246" t="s">
        <v>250</v>
      </c>
      <c r="C162" s="247"/>
      <c r="D162" s="247"/>
      <c r="E162" s="247"/>
      <c r="F162" s="248"/>
      <c r="G162" s="273" t="s">
        <v>271</v>
      </c>
      <c r="H162" s="275"/>
      <c r="I162" s="331">
        <v>406</v>
      </c>
      <c r="J162" s="332"/>
    </row>
    <row r="163" spans="1:10" s="25" customFormat="1" ht="85.5" customHeight="1" x14ac:dyDescent="0.4">
      <c r="A163" s="170">
        <v>5</v>
      </c>
      <c r="B163" s="246" t="s">
        <v>251</v>
      </c>
      <c r="C163" s="247"/>
      <c r="D163" s="247"/>
      <c r="E163" s="247"/>
      <c r="F163" s="248"/>
      <c r="G163" s="273" t="s">
        <v>270</v>
      </c>
      <c r="H163" s="275"/>
      <c r="I163" s="333" t="s">
        <v>454</v>
      </c>
      <c r="J163" s="334"/>
    </row>
    <row r="164" spans="1:10" ht="41.25" customHeight="1" x14ac:dyDescent="0.25">
      <c r="A164" s="272" t="s">
        <v>62</v>
      </c>
      <c r="B164" s="272"/>
      <c r="C164" s="272"/>
      <c r="D164" s="272"/>
      <c r="E164" s="272"/>
      <c r="F164" s="272"/>
      <c r="G164" s="272"/>
      <c r="H164" s="272"/>
    </row>
    <row r="165" spans="1:10" ht="57" customHeight="1" x14ac:dyDescent="0.25">
      <c r="A165" s="78" t="s">
        <v>1</v>
      </c>
      <c r="B165" s="273" t="s">
        <v>61</v>
      </c>
      <c r="C165" s="274"/>
      <c r="D165" s="274"/>
      <c r="E165" s="274"/>
      <c r="F165" s="275"/>
      <c r="G165" s="273" t="s">
        <v>63</v>
      </c>
      <c r="H165" s="274"/>
      <c r="I165" s="274"/>
      <c r="J165" s="275"/>
    </row>
    <row r="166" spans="1:10" ht="27.75" x14ac:dyDescent="0.4">
      <c r="A166" s="77">
        <v>1</v>
      </c>
      <c r="B166" s="273">
        <v>2</v>
      </c>
      <c r="C166" s="274"/>
      <c r="D166" s="274"/>
      <c r="E166" s="274"/>
      <c r="F166" s="275"/>
      <c r="G166" s="273">
        <v>3</v>
      </c>
      <c r="H166" s="274"/>
      <c r="I166" s="274"/>
      <c r="J166" s="275"/>
    </row>
    <row r="167" spans="1:10" ht="27.75" x14ac:dyDescent="0.4">
      <c r="A167" s="77" t="s">
        <v>2</v>
      </c>
      <c r="B167" s="273"/>
      <c r="C167" s="274"/>
      <c r="D167" s="274"/>
      <c r="E167" s="274"/>
      <c r="F167" s="275"/>
      <c r="G167" s="273"/>
      <c r="H167" s="274"/>
      <c r="I167" s="274"/>
      <c r="J167" s="275"/>
    </row>
    <row r="168" spans="1:10" ht="27.75" x14ac:dyDescent="0.4">
      <c r="A168" s="77" t="s">
        <v>2</v>
      </c>
      <c r="B168" s="273"/>
      <c r="C168" s="274"/>
      <c r="D168" s="274"/>
      <c r="E168" s="274"/>
      <c r="F168" s="275"/>
      <c r="G168" s="273"/>
      <c r="H168" s="274"/>
      <c r="I168" s="274"/>
      <c r="J168" s="275"/>
    </row>
    <row r="169" spans="1:10" ht="38.25" customHeight="1" x14ac:dyDescent="0.4">
      <c r="A169" s="77" t="s">
        <v>2</v>
      </c>
      <c r="B169" s="273"/>
      <c r="C169" s="274"/>
      <c r="D169" s="274"/>
      <c r="E169" s="274"/>
      <c r="F169" s="275"/>
      <c r="G169" s="273"/>
      <c r="H169" s="274"/>
      <c r="I169" s="274"/>
      <c r="J169" s="275"/>
    </row>
    <row r="170" spans="1:10" ht="49.5" customHeight="1" x14ac:dyDescent="0.4">
      <c r="A170" s="77" t="s">
        <v>2</v>
      </c>
      <c r="B170" s="273"/>
      <c r="C170" s="274"/>
      <c r="D170" s="274"/>
      <c r="E170" s="274"/>
      <c r="F170" s="275"/>
      <c r="G170" s="273"/>
      <c r="H170" s="274"/>
      <c r="I170" s="274"/>
      <c r="J170" s="275"/>
    </row>
    <row r="171" spans="1:10" ht="27.75" x14ac:dyDescent="0.4">
      <c r="A171" s="75"/>
      <c r="B171" s="75"/>
      <c r="C171" s="75"/>
      <c r="D171" s="75"/>
      <c r="E171" s="75"/>
      <c r="F171" s="75"/>
      <c r="G171" s="75"/>
      <c r="H171" s="75"/>
    </row>
    <row r="172" spans="1:10" ht="27.75" x14ac:dyDescent="0.4">
      <c r="A172" s="75"/>
      <c r="B172" s="75"/>
      <c r="C172" s="75"/>
      <c r="D172" s="75"/>
      <c r="E172" s="75"/>
      <c r="F172" s="75"/>
      <c r="G172" s="75"/>
      <c r="H172" s="75"/>
    </row>
    <row r="173" spans="1:10" s="25" customFormat="1" ht="58.5" customHeight="1" x14ac:dyDescent="0.25">
      <c r="A173" s="335" t="s">
        <v>64</v>
      </c>
      <c r="B173" s="335"/>
      <c r="C173" s="335"/>
      <c r="D173" s="335"/>
      <c r="E173" s="335"/>
      <c r="F173" s="335"/>
      <c r="G173" s="335"/>
      <c r="H173" s="335"/>
      <c r="I173" s="335"/>
    </row>
    <row r="174" spans="1:10" s="25" customFormat="1" ht="58.5" customHeight="1" x14ac:dyDescent="0.25">
      <c r="A174" s="251" t="s">
        <v>394</v>
      </c>
      <c r="B174" s="251"/>
      <c r="C174" s="251"/>
      <c r="D174" s="251"/>
      <c r="E174" s="251"/>
      <c r="F174" s="251"/>
      <c r="G174" s="251"/>
      <c r="H174" s="251"/>
      <c r="I174" s="251"/>
    </row>
    <row r="175" spans="1:10" s="25" customFormat="1" ht="27.75" customHeight="1" thickBot="1" x14ac:dyDescent="0.3">
      <c r="A175" s="251" t="s">
        <v>395</v>
      </c>
      <c r="B175" s="251"/>
      <c r="C175" s="251"/>
      <c r="D175" s="251"/>
      <c r="E175" s="251"/>
      <c r="F175" s="251"/>
      <c r="G175" s="251"/>
      <c r="H175" s="251"/>
      <c r="I175" s="251"/>
    </row>
    <row r="176" spans="1:10" s="25" customFormat="1" ht="114.75" customHeight="1" x14ac:dyDescent="0.25">
      <c r="A176" s="109" t="s">
        <v>1</v>
      </c>
      <c r="B176" s="252" t="s">
        <v>3</v>
      </c>
      <c r="C176" s="253"/>
      <c r="D176" s="254"/>
      <c r="E176" s="252" t="s">
        <v>66</v>
      </c>
      <c r="F176" s="254"/>
      <c r="G176" s="252" t="s">
        <v>144</v>
      </c>
      <c r="H176" s="254"/>
      <c r="I176" s="159" t="s">
        <v>400</v>
      </c>
    </row>
    <row r="177" spans="1:9" s="25" customFormat="1" ht="20.25" x14ac:dyDescent="0.3">
      <c r="A177" s="110">
        <v>1</v>
      </c>
      <c r="B177" s="255">
        <v>2</v>
      </c>
      <c r="C177" s="256"/>
      <c r="D177" s="257"/>
      <c r="E177" s="255">
        <v>3</v>
      </c>
      <c r="F177" s="257"/>
      <c r="G177" s="255">
        <v>4</v>
      </c>
      <c r="H177" s="257"/>
      <c r="I177" s="160">
        <v>5</v>
      </c>
    </row>
    <row r="178" spans="1:9" s="25" customFormat="1" ht="45.75" customHeight="1" x14ac:dyDescent="0.3">
      <c r="A178" s="110">
        <v>1</v>
      </c>
      <c r="B178" s="260" t="s">
        <v>401</v>
      </c>
      <c r="C178" s="261"/>
      <c r="D178" s="262"/>
      <c r="E178" s="255">
        <v>120</v>
      </c>
      <c r="F178" s="257"/>
      <c r="G178" s="263">
        <v>1494351.79</v>
      </c>
      <c r="H178" s="264"/>
      <c r="I178" s="161">
        <v>1311843.8999999999</v>
      </c>
    </row>
    <row r="179" spans="1:9" s="25" customFormat="1" ht="45" customHeight="1" x14ac:dyDescent="0.3">
      <c r="A179" s="110">
        <v>2</v>
      </c>
      <c r="B179" s="297" t="s">
        <v>402</v>
      </c>
      <c r="C179" s="298"/>
      <c r="D179" s="299"/>
      <c r="E179" s="255">
        <v>130</v>
      </c>
      <c r="F179" s="257"/>
      <c r="G179" s="263">
        <v>105727152.61</v>
      </c>
      <c r="H179" s="264"/>
      <c r="I179" s="161">
        <v>105581232.34</v>
      </c>
    </row>
    <row r="180" spans="1:9" s="25" customFormat="1" ht="36.75" customHeight="1" x14ac:dyDescent="0.3">
      <c r="A180" s="110">
        <v>4</v>
      </c>
      <c r="B180" s="260" t="s">
        <v>403</v>
      </c>
      <c r="C180" s="261"/>
      <c r="D180" s="262"/>
      <c r="E180" s="255">
        <v>150</v>
      </c>
      <c r="F180" s="257"/>
      <c r="G180" s="263">
        <v>97141328.769999996</v>
      </c>
      <c r="H180" s="264"/>
      <c r="I180" s="161">
        <v>96897656.140000001</v>
      </c>
    </row>
    <row r="181" spans="1:9" s="25" customFormat="1" ht="26.25" customHeight="1" thickBot="1" x14ac:dyDescent="0.35">
      <c r="A181" s="110">
        <v>5</v>
      </c>
      <c r="B181" s="260" t="s">
        <v>404</v>
      </c>
      <c r="C181" s="261"/>
      <c r="D181" s="262"/>
      <c r="E181" s="255">
        <v>180</v>
      </c>
      <c r="F181" s="257"/>
      <c r="G181" s="263"/>
      <c r="H181" s="264"/>
      <c r="I181" s="161">
        <v>-649843.79</v>
      </c>
    </row>
    <row r="182" spans="1:9" s="25" customFormat="1" ht="24.75" customHeight="1" thickBot="1" x14ac:dyDescent="0.35">
      <c r="A182" s="163"/>
      <c r="B182" s="265"/>
      <c r="C182" s="266"/>
      <c r="D182" s="267"/>
      <c r="E182" s="268"/>
      <c r="F182" s="269"/>
      <c r="G182" s="295">
        <f>G178+G179+G180</f>
        <v>204362833.17000002</v>
      </c>
      <c r="H182" s="296"/>
      <c r="I182" s="164">
        <v>203140888.59</v>
      </c>
    </row>
    <row r="183" spans="1:9" s="25" customFormat="1" ht="27.75" x14ac:dyDescent="0.4">
      <c r="A183" s="75"/>
      <c r="B183" s="75"/>
      <c r="C183" s="75"/>
      <c r="D183" s="75"/>
      <c r="E183" s="75"/>
      <c r="F183" s="75"/>
      <c r="G183" s="75"/>
      <c r="H183" s="75"/>
    </row>
    <row r="184" spans="1:9" ht="39.75" customHeight="1" x14ac:dyDescent="0.25">
      <c r="A184" s="249" t="s">
        <v>67</v>
      </c>
      <c r="B184" s="249"/>
      <c r="C184" s="249"/>
      <c r="D184" s="249"/>
      <c r="E184" s="249"/>
      <c r="F184" s="249"/>
      <c r="G184" s="249"/>
      <c r="H184" s="249"/>
    </row>
    <row r="185" spans="1:9" ht="24.75" customHeight="1" x14ac:dyDescent="0.25">
      <c r="A185" s="250" t="s">
        <v>68</v>
      </c>
      <c r="B185" s="250"/>
      <c r="C185" s="250"/>
      <c r="D185" s="250"/>
      <c r="E185" s="250"/>
      <c r="F185" s="250"/>
      <c r="G185" s="250"/>
      <c r="H185" s="251"/>
    </row>
    <row r="186" spans="1:9" ht="166.5" customHeight="1" x14ac:dyDescent="0.25">
      <c r="A186" s="168" t="s">
        <v>1</v>
      </c>
      <c r="B186" s="258" t="s">
        <v>3</v>
      </c>
      <c r="C186" s="258"/>
      <c r="D186" s="258"/>
      <c r="E186" s="252" t="s">
        <v>69</v>
      </c>
      <c r="F186" s="253"/>
      <c r="G186" s="254"/>
      <c r="H186" s="252" t="s">
        <v>70</v>
      </c>
      <c r="I186" s="254"/>
    </row>
    <row r="187" spans="1:9" ht="20.25" x14ac:dyDescent="0.3">
      <c r="A187" s="167">
        <v>1</v>
      </c>
      <c r="B187" s="259">
        <v>2</v>
      </c>
      <c r="C187" s="259"/>
      <c r="D187" s="259"/>
      <c r="E187" s="255">
        <v>3</v>
      </c>
      <c r="F187" s="256"/>
      <c r="G187" s="257"/>
      <c r="H187" s="255">
        <v>4</v>
      </c>
      <c r="I187" s="257"/>
    </row>
    <row r="188" spans="1:9" ht="27.75" x14ac:dyDescent="0.4">
      <c r="A188" s="77" t="s">
        <v>2</v>
      </c>
      <c r="B188" s="282"/>
      <c r="C188" s="282"/>
      <c r="D188" s="282"/>
      <c r="E188" s="289"/>
      <c r="F188" s="290"/>
      <c r="G188" s="291"/>
      <c r="H188" s="289"/>
      <c r="I188" s="291"/>
    </row>
    <row r="189" spans="1:9" ht="27.75" x14ac:dyDescent="0.4">
      <c r="A189" s="77" t="s">
        <v>2</v>
      </c>
      <c r="B189" s="282"/>
      <c r="C189" s="282"/>
      <c r="D189" s="282"/>
      <c r="E189" s="289"/>
      <c r="F189" s="290"/>
      <c r="G189" s="291"/>
      <c r="H189" s="289"/>
      <c r="I189" s="291"/>
    </row>
    <row r="190" spans="1:9" ht="27.75" x14ac:dyDescent="0.4">
      <c r="A190" s="77" t="s">
        <v>2</v>
      </c>
      <c r="B190" s="282"/>
      <c r="C190" s="282"/>
      <c r="D190" s="282"/>
      <c r="E190" s="289"/>
      <c r="F190" s="290"/>
      <c r="G190" s="291"/>
      <c r="H190" s="289"/>
      <c r="I190" s="291"/>
    </row>
    <row r="191" spans="1:9" ht="27.75" x14ac:dyDescent="0.4">
      <c r="A191" s="77" t="s">
        <v>2</v>
      </c>
      <c r="B191" s="282"/>
      <c r="C191" s="282"/>
      <c r="D191" s="282"/>
      <c r="E191" s="289"/>
      <c r="F191" s="290"/>
      <c r="G191" s="291"/>
      <c r="H191" s="289"/>
      <c r="I191" s="291"/>
    </row>
    <row r="192" spans="1:9" ht="27.75" x14ac:dyDescent="0.4">
      <c r="A192" s="80"/>
      <c r="B192" s="80"/>
      <c r="C192" s="80"/>
      <c r="D192" s="80"/>
      <c r="E192" s="75"/>
      <c r="F192" s="75"/>
      <c r="G192" s="75"/>
      <c r="H192" s="75"/>
    </row>
    <row r="193" spans="1:8" ht="27.75" x14ac:dyDescent="0.4">
      <c r="A193" s="80"/>
      <c r="B193" s="80"/>
      <c r="C193" s="80"/>
      <c r="D193" s="80"/>
      <c r="E193" s="75"/>
      <c r="F193" s="75"/>
      <c r="G193" s="75"/>
      <c r="H193" s="75"/>
    </row>
    <row r="194" spans="1:8" ht="42.75" customHeight="1" x14ac:dyDescent="0.25">
      <c r="A194" s="293" t="s">
        <v>71</v>
      </c>
      <c r="B194" s="293"/>
      <c r="C194" s="293"/>
      <c r="D194" s="293"/>
      <c r="E194" s="293"/>
      <c r="F194" s="293"/>
      <c r="G194" s="293"/>
      <c r="H194" s="293"/>
    </row>
    <row r="195" spans="1:8" s="25" customFormat="1" ht="20.25" x14ac:dyDescent="0.3">
      <c r="A195" s="294" t="s">
        <v>65</v>
      </c>
      <c r="B195" s="294"/>
      <c r="C195" s="294"/>
      <c r="D195" s="294"/>
      <c r="E195" s="294"/>
      <c r="F195" s="294"/>
      <c r="G195" s="294"/>
      <c r="H195" s="294"/>
    </row>
    <row r="196" spans="1:8" ht="20.25" x14ac:dyDescent="0.3">
      <c r="A196" s="294" t="s">
        <v>395</v>
      </c>
      <c r="B196" s="294"/>
      <c r="C196" s="294"/>
      <c r="D196" s="294"/>
      <c r="E196" s="294"/>
      <c r="F196" s="294"/>
      <c r="G196" s="294"/>
      <c r="H196" s="294"/>
    </row>
    <row r="197" spans="1:8" ht="63.75" customHeight="1" x14ac:dyDescent="0.25">
      <c r="A197" s="157" t="s">
        <v>1</v>
      </c>
      <c r="B197" s="283" t="s">
        <v>3</v>
      </c>
      <c r="C197" s="283"/>
      <c r="D197" s="283"/>
      <c r="E197" s="283" t="s">
        <v>72</v>
      </c>
      <c r="F197" s="283"/>
      <c r="G197" s="283" t="s">
        <v>73</v>
      </c>
      <c r="H197" s="283"/>
    </row>
    <row r="198" spans="1:8" ht="31.5" customHeight="1" x14ac:dyDescent="0.3">
      <c r="A198" s="158">
        <v>1</v>
      </c>
      <c r="B198" s="242">
        <v>2</v>
      </c>
      <c r="C198" s="242"/>
      <c r="D198" s="242"/>
      <c r="E198" s="242">
        <v>3</v>
      </c>
      <c r="F198" s="242"/>
      <c r="G198" s="242">
        <v>4</v>
      </c>
      <c r="H198" s="242"/>
    </row>
    <row r="199" spans="1:8" ht="17.25" customHeight="1" x14ac:dyDescent="0.3">
      <c r="A199" s="158">
        <v>1</v>
      </c>
      <c r="B199" s="279" t="s">
        <v>152</v>
      </c>
      <c r="C199" s="279"/>
      <c r="D199" s="279"/>
      <c r="E199" s="336" t="s">
        <v>405</v>
      </c>
      <c r="F199" s="337"/>
      <c r="G199" s="281">
        <v>63781363.229999997</v>
      </c>
      <c r="H199" s="281"/>
    </row>
    <row r="200" spans="1:8" ht="20.25" customHeight="1" x14ac:dyDescent="0.3">
      <c r="A200" s="158">
        <v>2</v>
      </c>
      <c r="B200" s="279" t="s">
        <v>383</v>
      </c>
      <c r="C200" s="279"/>
      <c r="D200" s="279"/>
      <c r="E200" s="280" t="s">
        <v>406</v>
      </c>
      <c r="F200" s="280"/>
      <c r="G200" s="281">
        <v>4800</v>
      </c>
      <c r="H200" s="281"/>
    </row>
    <row r="201" spans="1:8" ht="18.75" x14ac:dyDescent="0.3">
      <c r="A201" s="158">
        <v>3</v>
      </c>
      <c r="B201" s="279" t="s">
        <v>153</v>
      </c>
      <c r="C201" s="279"/>
      <c r="D201" s="279"/>
      <c r="E201" s="280" t="s">
        <v>407</v>
      </c>
      <c r="F201" s="280"/>
      <c r="G201" s="281">
        <v>18533969.030000001</v>
      </c>
      <c r="H201" s="281"/>
    </row>
    <row r="202" spans="1:8" ht="18.75" x14ac:dyDescent="0.3">
      <c r="A202" s="158">
        <v>4</v>
      </c>
      <c r="B202" s="279" t="s">
        <v>154</v>
      </c>
      <c r="C202" s="279"/>
      <c r="D202" s="279"/>
      <c r="E202" s="280" t="s">
        <v>408</v>
      </c>
      <c r="F202" s="280"/>
      <c r="G202" s="281">
        <v>573598.86</v>
      </c>
      <c r="H202" s="281"/>
    </row>
    <row r="203" spans="1:8" ht="18.75" x14ac:dyDescent="0.3">
      <c r="A203" s="158">
        <v>5</v>
      </c>
      <c r="B203" s="279" t="s">
        <v>155</v>
      </c>
      <c r="C203" s="279"/>
      <c r="D203" s="279"/>
      <c r="E203" s="280" t="s">
        <v>409</v>
      </c>
      <c r="F203" s="280"/>
      <c r="G203" s="281">
        <v>10048643.82</v>
      </c>
      <c r="H203" s="281"/>
    </row>
    <row r="204" spans="1:8" ht="28.5" customHeight="1" x14ac:dyDescent="0.3">
      <c r="A204" s="158">
        <v>6</v>
      </c>
      <c r="B204" s="284" t="s">
        <v>384</v>
      </c>
      <c r="C204" s="284"/>
      <c r="D204" s="284"/>
      <c r="E204" s="280" t="s">
        <v>410</v>
      </c>
      <c r="F204" s="280"/>
      <c r="G204" s="281">
        <v>347127.59</v>
      </c>
      <c r="H204" s="281"/>
    </row>
    <row r="205" spans="1:8" s="25" customFormat="1" ht="28.5" customHeight="1" x14ac:dyDescent="0.3">
      <c r="A205" s="158">
        <v>7</v>
      </c>
      <c r="B205" s="279" t="s">
        <v>156</v>
      </c>
      <c r="C205" s="279"/>
      <c r="D205" s="279"/>
      <c r="E205" s="280" t="s">
        <v>411</v>
      </c>
      <c r="F205" s="280"/>
      <c r="G205" s="281">
        <v>70000000</v>
      </c>
      <c r="H205" s="281"/>
    </row>
    <row r="206" spans="1:8" ht="18.75" x14ac:dyDescent="0.3">
      <c r="A206" s="158">
        <v>8</v>
      </c>
      <c r="B206" s="279" t="s">
        <v>156</v>
      </c>
      <c r="C206" s="279"/>
      <c r="D206" s="279"/>
      <c r="E206" s="280" t="s">
        <v>412</v>
      </c>
      <c r="F206" s="280"/>
      <c r="G206" s="281">
        <v>13776466.800000001</v>
      </c>
      <c r="H206" s="281"/>
    </row>
    <row r="207" spans="1:8" ht="18.75" x14ac:dyDescent="0.3">
      <c r="A207" s="158">
        <v>9</v>
      </c>
      <c r="B207" s="279" t="s">
        <v>157</v>
      </c>
      <c r="C207" s="279"/>
      <c r="D207" s="279"/>
      <c r="E207" s="280" t="s">
        <v>413</v>
      </c>
      <c r="F207" s="280"/>
      <c r="G207" s="281">
        <v>35895</v>
      </c>
      <c r="H207" s="281"/>
    </row>
    <row r="208" spans="1:8" s="25" customFormat="1" ht="18.75" x14ac:dyDescent="0.3">
      <c r="A208" s="158">
        <v>10</v>
      </c>
      <c r="B208" s="279" t="s">
        <v>157</v>
      </c>
      <c r="C208" s="279"/>
      <c r="D208" s="279"/>
      <c r="E208" s="280" t="s">
        <v>414</v>
      </c>
      <c r="F208" s="280"/>
      <c r="G208" s="281">
        <v>7268725.8300000001</v>
      </c>
      <c r="H208" s="281"/>
    </row>
    <row r="209" spans="1:8" ht="18.75" x14ac:dyDescent="0.3">
      <c r="A209" s="158">
        <v>11</v>
      </c>
      <c r="B209" s="279" t="s">
        <v>158</v>
      </c>
      <c r="C209" s="279"/>
      <c r="D209" s="279"/>
      <c r="E209" s="280" t="s">
        <v>415</v>
      </c>
      <c r="F209" s="280"/>
      <c r="G209" s="281">
        <v>86408.99</v>
      </c>
      <c r="H209" s="281"/>
    </row>
    <row r="210" spans="1:8" ht="31.5" customHeight="1" x14ac:dyDescent="0.3">
      <c r="A210" s="158">
        <v>12</v>
      </c>
      <c r="B210" s="284" t="s">
        <v>385</v>
      </c>
      <c r="C210" s="284"/>
      <c r="D210" s="284"/>
      <c r="E210" s="280" t="s">
        <v>416</v>
      </c>
      <c r="F210" s="280"/>
      <c r="G210" s="281">
        <v>126920.28</v>
      </c>
      <c r="H210" s="281"/>
    </row>
    <row r="211" spans="1:8" ht="20.25" customHeight="1" x14ac:dyDescent="0.3">
      <c r="A211" s="158">
        <v>13</v>
      </c>
      <c r="B211" s="284" t="s">
        <v>159</v>
      </c>
      <c r="C211" s="284"/>
      <c r="D211" s="284"/>
      <c r="E211" s="280" t="s">
        <v>417</v>
      </c>
      <c r="F211" s="280"/>
      <c r="G211" s="281">
        <v>261422.16</v>
      </c>
      <c r="H211" s="281"/>
    </row>
    <row r="212" spans="1:8" ht="15.75" customHeight="1" x14ac:dyDescent="0.3">
      <c r="A212" s="158">
        <v>14</v>
      </c>
      <c r="B212" s="284" t="s">
        <v>160</v>
      </c>
      <c r="C212" s="284"/>
      <c r="D212" s="284"/>
      <c r="E212" s="280" t="s">
        <v>418</v>
      </c>
      <c r="F212" s="280"/>
      <c r="G212" s="281">
        <v>4424274.84</v>
      </c>
      <c r="H212" s="281"/>
    </row>
    <row r="213" spans="1:8" ht="18.75" customHeight="1" x14ac:dyDescent="0.3">
      <c r="A213" s="158">
        <v>15</v>
      </c>
      <c r="B213" s="284" t="s">
        <v>386</v>
      </c>
      <c r="C213" s="284"/>
      <c r="D213" s="284"/>
      <c r="E213" s="280" t="s">
        <v>419</v>
      </c>
      <c r="F213" s="280"/>
      <c r="G213" s="281">
        <v>186903</v>
      </c>
      <c r="H213" s="281"/>
    </row>
    <row r="214" spans="1:8" s="25" customFormat="1" ht="18.75" customHeight="1" x14ac:dyDescent="0.3">
      <c r="A214" s="158">
        <v>16</v>
      </c>
      <c r="B214" s="243" t="s">
        <v>387</v>
      </c>
      <c r="C214" s="244"/>
      <c r="D214" s="245"/>
      <c r="E214" s="280" t="s">
        <v>420</v>
      </c>
      <c r="F214" s="280"/>
      <c r="G214" s="281">
        <v>216605.93</v>
      </c>
      <c r="H214" s="281"/>
    </row>
    <row r="215" spans="1:8" ht="18.75" x14ac:dyDescent="0.3">
      <c r="A215" s="158">
        <v>17</v>
      </c>
      <c r="B215" s="279" t="s">
        <v>161</v>
      </c>
      <c r="C215" s="279"/>
      <c r="D215" s="279"/>
      <c r="E215" s="280" t="s">
        <v>421</v>
      </c>
      <c r="F215" s="280"/>
      <c r="G215" s="281">
        <v>4284804</v>
      </c>
      <c r="H215" s="281"/>
    </row>
    <row r="216" spans="1:8" ht="16.5" customHeight="1" x14ac:dyDescent="0.3">
      <c r="A216" s="158">
        <v>18</v>
      </c>
      <c r="B216" s="279" t="s">
        <v>161</v>
      </c>
      <c r="C216" s="279"/>
      <c r="D216" s="279"/>
      <c r="E216" s="280" t="s">
        <v>422</v>
      </c>
      <c r="F216" s="280"/>
      <c r="G216" s="281">
        <v>61651</v>
      </c>
      <c r="H216" s="281"/>
    </row>
    <row r="217" spans="1:8" ht="18.75" x14ac:dyDescent="0.3">
      <c r="A217" s="158">
        <v>19</v>
      </c>
      <c r="B217" s="279" t="s">
        <v>161</v>
      </c>
      <c r="C217" s="279"/>
      <c r="D217" s="279"/>
      <c r="E217" s="280" t="s">
        <v>423</v>
      </c>
      <c r="F217" s="280"/>
      <c r="G217" s="281">
        <v>14864.11</v>
      </c>
      <c r="H217" s="281"/>
    </row>
    <row r="218" spans="1:8" s="25" customFormat="1" ht="31.5" customHeight="1" x14ac:dyDescent="0.3">
      <c r="A218" s="158">
        <v>20</v>
      </c>
      <c r="B218" s="243" t="s">
        <v>388</v>
      </c>
      <c r="C218" s="244"/>
      <c r="D218" s="245"/>
      <c r="E218" s="280" t="s">
        <v>424</v>
      </c>
      <c r="F218" s="280"/>
      <c r="G218" s="281">
        <v>233512.44</v>
      </c>
      <c r="H218" s="281"/>
    </row>
    <row r="219" spans="1:8" s="25" customFormat="1" ht="31.5" customHeight="1" x14ac:dyDescent="0.3">
      <c r="A219" s="158">
        <v>21</v>
      </c>
      <c r="B219" s="243" t="s">
        <v>389</v>
      </c>
      <c r="C219" s="244"/>
      <c r="D219" s="245"/>
      <c r="E219" s="280" t="s">
        <v>425</v>
      </c>
      <c r="F219" s="280"/>
      <c r="G219" s="281">
        <v>35631.71</v>
      </c>
      <c r="H219" s="281"/>
    </row>
    <row r="220" spans="1:8" ht="18.75" x14ac:dyDescent="0.3">
      <c r="A220" s="158">
        <v>22</v>
      </c>
      <c r="B220" s="279" t="s">
        <v>390</v>
      </c>
      <c r="C220" s="279"/>
      <c r="D220" s="279"/>
      <c r="E220" s="280" t="s">
        <v>426</v>
      </c>
      <c r="F220" s="280"/>
      <c r="G220" s="281">
        <v>6889400</v>
      </c>
      <c r="H220" s="281"/>
    </row>
    <row r="221" spans="1:8" ht="18.75" x14ac:dyDescent="0.3">
      <c r="A221" s="158">
        <v>23</v>
      </c>
      <c r="B221" s="279" t="s">
        <v>162</v>
      </c>
      <c r="C221" s="279"/>
      <c r="D221" s="279"/>
      <c r="E221" s="280" t="s">
        <v>427</v>
      </c>
      <c r="F221" s="280"/>
      <c r="G221" s="281">
        <v>200199.23</v>
      </c>
      <c r="H221" s="281"/>
    </row>
    <row r="222" spans="1:8" s="25" customFormat="1" ht="18.75" x14ac:dyDescent="0.3">
      <c r="A222" s="158">
        <v>24</v>
      </c>
      <c r="B222" s="279" t="s">
        <v>391</v>
      </c>
      <c r="C222" s="279"/>
      <c r="D222" s="279"/>
      <c r="E222" s="280" t="s">
        <v>428</v>
      </c>
      <c r="F222" s="280"/>
      <c r="G222" s="281">
        <v>5000</v>
      </c>
      <c r="H222" s="281"/>
    </row>
    <row r="223" spans="1:8" ht="18.75" x14ac:dyDescent="0.3">
      <c r="A223" s="158">
        <v>25</v>
      </c>
      <c r="B223" s="279" t="s">
        <v>163</v>
      </c>
      <c r="C223" s="279"/>
      <c r="D223" s="279"/>
      <c r="E223" s="280" t="s">
        <v>429</v>
      </c>
      <c r="F223" s="280"/>
      <c r="G223" s="281">
        <v>1013076.12</v>
      </c>
      <c r="H223" s="281"/>
    </row>
    <row r="224" spans="1:8" s="25" customFormat="1" ht="18.75" x14ac:dyDescent="0.3">
      <c r="A224" s="158">
        <v>26</v>
      </c>
      <c r="B224" s="279" t="s">
        <v>279</v>
      </c>
      <c r="C224" s="279"/>
      <c r="D224" s="279"/>
      <c r="E224" s="280" t="s">
        <v>430</v>
      </c>
      <c r="F224" s="280"/>
      <c r="G224" s="281">
        <v>618347</v>
      </c>
      <c r="H224" s="281"/>
    </row>
    <row r="225" spans="1:8" s="25" customFormat="1" ht="18.75" x14ac:dyDescent="0.3">
      <c r="A225" s="158">
        <v>27</v>
      </c>
      <c r="B225" s="279" t="s">
        <v>280</v>
      </c>
      <c r="C225" s="279"/>
      <c r="D225" s="279"/>
      <c r="E225" s="280" t="s">
        <v>431</v>
      </c>
      <c r="F225" s="280"/>
      <c r="G225" s="281">
        <v>122013</v>
      </c>
      <c r="H225" s="281"/>
    </row>
    <row r="226" spans="1:8" s="25" customFormat="1" ht="18.75" x14ac:dyDescent="0.3">
      <c r="A226" s="158">
        <v>28</v>
      </c>
      <c r="B226" s="279" t="s">
        <v>392</v>
      </c>
      <c r="C226" s="279"/>
      <c r="D226" s="279"/>
      <c r="E226" s="280" t="s">
        <v>432</v>
      </c>
      <c r="F226" s="280"/>
      <c r="G226" s="281">
        <v>1409182.18</v>
      </c>
      <c r="H226" s="281"/>
    </row>
    <row r="227" spans="1:8" s="25" customFormat="1" ht="18.75" x14ac:dyDescent="0.3">
      <c r="A227" s="158">
        <v>29</v>
      </c>
      <c r="B227" s="279" t="s">
        <v>393</v>
      </c>
      <c r="C227" s="279"/>
      <c r="D227" s="279"/>
      <c r="E227" s="280" t="s">
        <v>433</v>
      </c>
      <c r="F227" s="280"/>
      <c r="G227" s="281">
        <v>56797.16</v>
      </c>
      <c r="H227" s="281"/>
    </row>
    <row r="228" spans="1:8" ht="18.75" x14ac:dyDescent="0.3">
      <c r="A228" s="162"/>
      <c r="B228" s="328"/>
      <c r="C228" s="328"/>
      <c r="D228" s="328"/>
      <c r="E228" s="327"/>
      <c r="F228" s="327"/>
      <c r="G228" s="285">
        <f>SUM(G199:H227)</f>
        <v>204617603.31000006</v>
      </c>
      <c r="H228" s="285"/>
    </row>
    <row r="229" spans="1:8" ht="27.75" x14ac:dyDescent="0.4">
      <c r="A229" s="75"/>
      <c r="B229" s="75"/>
      <c r="C229" s="75"/>
      <c r="D229" s="75"/>
      <c r="E229" s="75"/>
      <c r="F229" s="75"/>
      <c r="G229" s="75"/>
      <c r="H229" s="75"/>
    </row>
    <row r="230" spans="1:8" ht="28.5" customHeight="1" x14ac:dyDescent="0.25">
      <c r="A230" s="249" t="s">
        <v>74</v>
      </c>
      <c r="B230" s="249"/>
      <c r="C230" s="249"/>
      <c r="D230" s="249"/>
      <c r="E230" s="249"/>
      <c r="F230" s="249"/>
      <c r="G230" s="249"/>
      <c r="H230" s="249"/>
    </row>
    <row r="231" spans="1:8" ht="28.5" customHeight="1" x14ac:dyDescent="0.25">
      <c r="A231" s="251" t="s">
        <v>68</v>
      </c>
      <c r="B231" s="251"/>
      <c r="C231" s="251"/>
      <c r="D231" s="251"/>
      <c r="E231" s="251"/>
      <c r="F231" s="251"/>
      <c r="G231" s="251"/>
      <c r="H231" s="251"/>
    </row>
    <row r="232" spans="1:8" ht="81" x14ac:dyDescent="0.25">
      <c r="A232" s="168" t="s">
        <v>1</v>
      </c>
      <c r="B232" s="258" t="s">
        <v>3</v>
      </c>
      <c r="C232" s="258"/>
      <c r="D232" s="258"/>
      <c r="E232" s="252" t="s">
        <v>75</v>
      </c>
      <c r="F232" s="253"/>
      <c r="G232" s="254"/>
      <c r="H232" s="168" t="s">
        <v>76</v>
      </c>
    </row>
    <row r="233" spans="1:8" ht="20.25" x14ac:dyDescent="0.3">
      <c r="A233" s="167">
        <v>1</v>
      </c>
      <c r="B233" s="259">
        <v>2</v>
      </c>
      <c r="C233" s="259"/>
      <c r="D233" s="259"/>
      <c r="E233" s="255">
        <v>3</v>
      </c>
      <c r="F233" s="256"/>
      <c r="G233" s="257"/>
      <c r="H233" s="167">
        <v>4</v>
      </c>
    </row>
    <row r="234" spans="1:8" ht="27.75" x14ac:dyDescent="0.4">
      <c r="A234" s="77" t="s">
        <v>2</v>
      </c>
      <c r="B234" s="282"/>
      <c r="C234" s="282"/>
      <c r="D234" s="282"/>
      <c r="E234" s="289"/>
      <c r="F234" s="290"/>
      <c r="G234" s="291"/>
      <c r="H234" s="107"/>
    </row>
    <row r="235" spans="1:8" ht="27.75" x14ac:dyDescent="0.4">
      <c r="A235" s="77" t="s">
        <v>2</v>
      </c>
      <c r="B235" s="282"/>
      <c r="C235" s="282"/>
      <c r="D235" s="282"/>
      <c r="E235" s="289"/>
      <c r="F235" s="290"/>
      <c r="G235" s="291"/>
      <c r="H235" s="107"/>
    </row>
    <row r="236" spans="1:8" ht="27.75" x14ac:dyDescent="0.4">
      <c r="A236" s="77" t="s">
        <v>2</v>
      </c>
      <c r="B236" s="282"/>
      <c r="C236" s="282"/>
      <c r="D236" s="282"/>
      <c r="E236" s="289"/>
      <c r="F236" s="290"/>
      <c r="G236" s="291"/>
      <c r="H236" s="107"/>
    </row>
    <row r="237" spans="1:8" ht="27.75" x14ac:dyDescent="0.4">
      <c r="A237" s="77" t="s">
        <v>2</v>
      </c>
      <c r="B237" s="282"/>
      <c r="C237" s="282"/>
      <c r="D237" s="282"/>
      <c r="E237" s="289"/>
      <c r="F237" s="290"/>
      <c r="G237" s="291"/>
      <c r="H237" s="107"/>
    </row>
    <row r="238" spans="1:8" ht="27.75" x14ac:dyDescent="0.4">
      <c r="A238" s="75"/>
      <c r="B238" s="75"/>
      <c r="C238" s="75"/>
      <c r="D238" s="75"/>
      <c r="E238" s="75"/>
      <c r="F238" s="75"/>
      <c r="G238" s="75"/>
      <c r="H238" s="75"/>
    </row>
    <row r="239" spans="1:8" ht="27.75" x14ac:dyDescent="0.4">
      <c r="A239" s="75"/>
      <c r="B239" s="75"/>
      <c r="C239" s="75"/>
      <c r="D239" s="75"/>
      <c r="E239" s="75"/>
      <c r="F239" s="75"/>
      <c r="G239" s="75"/>
      <c r="H239" s="75"/>
    </row>
    <row r="240" spans="1:8" ht="27" x14ac:dyDescent="0.25">
      <c r="A240" s="249" t="s">
        <v>77</v>
      </c>
      <c r="B240" s="249"/>
      <c r="C240" s="249"/>
      <c r="D240" s="249"/>
      <c r="E240" s="249"/>
      <c r="F240" s="249"/>
      <c r="G240" s="249"/>
      <c r="H240" s="249"/>
    </row>
    <row r="241" spans="1:8" ht="27.75" x14ac:dyDescent="0.4">
      <c r="A241" s="292" t="s">
        <v>65</v>
      </c>
      <c r="B241" s="292"/>
      <c r="C241" s="292"/>
      <c r="D241" s="292"/>
      <c r="E241" s="292"/>
      <c r="F241" s="292"/>
      <c r="G241" s="292"/>
      <c r="H241" s="292"/>
    </row>
    <row r="242" spans="1:8" ht="27.75" x14ac:dyDescent="0.25">
      <c r="A242" s="286" t="s">
        <v>137</v>
      </c>
      <c r="B242" s="287"/>
      <c r="C242" s="287"/>
      <c r="D242" s="287"/>
      <c r="E242" s="287"/>
      <c r="F242" s="287"/>
      <c r="G242" s="287"/>
      <c r="H242" s="287"/>
    </row>
    <row r="243" spans="1:8" ht="33.75" customHeight="1" x14ac:dyDescent="0.4">
      <c r="A243" s="75"/>
      <c r="B243" s="75"/>
      <c r="C243" s="75"/>
      <c r="D243" s="75"/>
      <c r="E243" s="75"/>
      <c r="F243" s="75"/>
      <c r="G243" s="75"/>
      <c r="H243" s="75"/>
    </row>
    <row r="244" spans="1:8" ht="197.25" customHeight="1" x14ac:dyDescent="0.25">
      <c r="A244" s="288" t="s">
        <v>136</v>
      </c>
      <c r="B244" s="288"/>
      <c r="C244" s="288"/>
      <c r="D244" s="288"/>
      <c r="E244" s="288"/>
      <c r="F244" s="288"/>
      <c r="G244" s="288"/>
      <c r="H244" s="288"/>
    </row>
    <row r="245" spans="1:8" ht="36" customHeight="1" x14ac:dyDescent="0.25"/>
    <row r="253" spans="1:8" ht="36.75" customHeight="1" x14ac:dyDescent="0.25"/>
    <row r="254" spans="1:8" ht="21.75" customHeight="1" x14ac:dyDescent="0.25"/>
    <row r="256" spans="1:8" ht="21.75" customHeight="1" x14ac:dyDescent="0.25"/>
    <row r="257" ht="90" customHeight="1" x14ac:dyDescent="0.25"/>
  </sheetData>
  <mergeCells count="282">
    <mergeCell ref="G221:H221"/>
    <mergeCell ref="G211:H211"/>
    <mergeCell ref="G212:H212"/>
    <mergeCell ref="G213:H213"/>
    <mergeCell ref="B198:D198"/>
    <mergeCell ref="G216:H216"/>
    <mergeCell ref="B217:D217"/>
    <mergeCell ref="G198:H198"/>
    <mergeCell ref="B205:D205"/>
    <mergeCell ref="B199:D199"/>
    <mergeCell ref="G199:H199"/>
    <mergeCell ref="E199:F199"/>
    <mergeCell ref="G207:H207"/>
    <mergeCell ref="G206:H206"/>
    <mergeCell ref="G217:H217"/>
    <mergeCell ref="C90:C91"/>
    <mergeCell ref="D90:D91"/>
    <mergeCell ref="E149:F149"/>
    <mergeCell ref="C149:D149"/>
    <mergeCell ref="C147:D147"/>
    <mergeCell ref="G197:H197"/>
    <mergeCell ref="E197:F197"/>
    <mergeCell ref="B208:D208"/>
    <mergeCell ref="B204:D204"/>
    <mergeCell ref="B206:D206"/>
    <mergeCell ref="B207:D207"/>
    <mergeCell ref="B163:F163"/>
    <mergeCell ref="G163:H163"/>
    <mergeCell ref="G159:H159"/>
    <mergeCell ref="G176:H176"/>
    <mergeCell ref="E176:F176"/>
    <mergeCell ref="G177:H177"/>
    <mergeCell ref="A173:I173"/>
    <mergeCell ref="A174:I174"/>
    <mergeCell ref="A175:I175"/>
    <mergeCell ref="B176:D176"/>
    <mergeCell ref="E153:F153"/>
    <mergeCell ref="C151:D151"/>
    <mergeCell ref="E151:F151"/>
    <mergeCell ref="I157:J157"/>
    <mergeCell ref="I158:J158"/>
    <mergeCell ref="I159:J159"/>
    <mergeCell ref="I160:J160"/>
    <mergeCell ref="I161:J161"/>
    <mergeCell ref="I162:J162"/>
    <mergeCell ref="I163:J163"/>
    <mergeCell ref="B222:D222"/>
    <mergeCell ref="E205:F205"/>
    <mergeCell ref="G204:H204"/>
    <mergeCell ref="G203:H203"/>
    <mergeCell ref="G202:H202"/>
    <mergeCell ref="G201:H201"/>
    <mergeCell ref="E201:F201"/>
    <mergeCell ref="G200:H200"/>
    <mergeCell ref="E200:F200"/>
    <mergeCell ref="B218:D218"/>
    <mergeCell ref="B219:D219"/>
    <mergeCell ref="G205:H205"/>
    <mergeCell ref="G208:H208"/>
    <mergeCell ref="G214:H214"/>
    <mergeCell ref="G218:H218"/>
    <mergeCell ref="G219:H219"/>
    <mergeCell ref="G222:H222"/>
    <mergeCell ref="E204:F204"/>
    <mergeCell ref="B200:D200"/>
    <mergeCell ref="B201:D201"/>
    <mergeCell ref="E228:F228"/>
    <mergeCell ref="E216:F216"/>
    <mergeCell ref="E215:F215"/>
    <mergeCell ref="E214:F214"/>
    <mergeCell ref="E208:F208"/>
    <mergeCell ref="E207:F207"/>
    <mergeCell ref="E218:F218"/>
    <mergeCell ref="E219:F219"/>
    <mergeCell ref="E217:F217"/>
    <mergeCell ref="E206:F206"/>
    <mergeCell ref="B228:D228"/>
    <mergeCell ref="B216:D216"/>
    <mergeCell ref="B202:D202"/>
    <mergeCell ref="B203:D203"/>
    <mergeCell ref="B221:D221"/>
    <mergeCell ref="E221:F221"/>
    <mergeCell ref="E147:F147"/>
    <mergeCell ref="C148:D148"/>
    <mergeCell ref="E148:F148"/>
    <mergeCell ref="G148:H148"/>
    <mergeCell ref="G147:H147"/>
    <mergeCell ref="B138:H138"/>
    <mergeCell ref="B141:H141"/>
    <mergeCell ref="A144:H144"/>
    <mergeCell ref="C145:D145"/>
    <mergeCell ref="E145:F145"/>
    <mergeCell ref="G145:H145"/>
    <mergeCell ref="B139:H139"/>
    <mergeCell ref="B140:H140"/>
    <mergeCell ref="B80:C80"/>
    <mergeCell ref="D80:E80"/>
    <mergeCell ref="A88:K88"/>
    <mergeCell ref="H89:J89"/>
    <mergeCell ref="K89:K91"/>
    <mergeCell ref="I90:I91"/>
    <mergeCell ref="J90:J91"/>
    <mergeCell ref="A2:H2"/>
    <mergeCell ref="A3:A4"/>
    <mergeCell ref="B3:C3"/>
    <mergeCell ref="D3:E3"/>
    <mergeCell ref="F3:G3"/>
    <mergeCell ref="H3:H4"/>
    <mergeCell ref="F90:G90"/>
    <mergeCell ref="E90:E91"/>
    <mergeCell ref="F86:H86"/>
    <mergeCell ref="F85:H85"/>
    <mergeCell ref="F84:H84"/>
    <mergeCell ref="F83:H83"/>
    <mergeCell ref="F82:H82"/>
    <mergeCell ref="H90:H91"/>
    <mergeCell ref="A89:A91"/>
    <mergeCell ref="B89:B91"/>
    <mergeCell ref="C89:G89"/>
    <mergeCell ref="E154:F154"/>
    <mergeCell ref="G154:H154"/>
    <mergeCell ref="G158:H158"/>
    <mergeCell ref="G149:H149"/>
    <mergeCell ref="G150:H150"/>
    <mergeCell ref="G153:H153"/>
    <mergeCell ref="C150:D150"/>
    <mergeCell ref="A1:H1"/>
    <mergeCell ref="A78:H78"/>
    <mergeCell ref="B79:H79"/>
    <mergeCell ref="F80:H81"/>
    <mergeCell ref="B135:H135"/>
    <mergeCell ref="B136:H136"/>
    <mergeCell ref="B137:H137"/>
    <mergeCell ref="E108:E109"/>
    <mergeCell ref="F108:G108"/>
    <mergeCell ref="H108:H109"/>
    <mergeCell ref="A133:H133"/>
    <mergeCell ref="A107:A109"/>
    <mergeCell ref="B107:B109"/>
    <mergeCell ref="C107:G107"/>
    <mergeCell ref="C108:C109"/>
    <mergeCell ref="D108:D109"/>
    <mergeCell ref="A79:A81"/>
    <mergeCell ref="B179:D179"/>
    <mergeCell ref="E179:F179"/>
    <mergeCell ref="G179:H179"/>
    <mergeCell ref="B180:D180"/>
    <mergeCell ref="E180:F180"/>
    <mergeCell ref="G180:H180"/>
    <mergeCell ref="G181:H181"/>
    <mergeCell ref="C146:D146"/>
    <mergeCell ref="E146:F146"/>
    <mergeCell ref="G146:H146"/>
    <mergeCell ref="G162:H162"/>
    <mergeCell ref="E150:F150"/>
    <mergeCell ref="B162:F162"/>
    <mergeCell ref="A156:H156"/>
    <mergeCell ref="B157:F157"/>
    <mergeCell ref="G157:H157"/>
    <mergeCell ref="G160:H160"/>
    <mergeCell ref="G161:H161"/>
    <mergeCell ref="C152:D152"/>
    <mergeCell ref="G151:H151"/>
    <mergeCell ref="E152:F152"/>
    <mergeCell ref="G152:H152"/>
    <mergeCell ref="B158:F158"/>
    <mergeCell ref="C154:D154"/>
    <mergeCell ref="A194:H194"/>
    <mergeCell ref="A196:H196"/>
    <mergeCell ref="E188:G188"/>
    <mergeCell ref="E189:G189"/>
    <mergeCell ref="E190:G190"/>
    <mergeCell ref="E191:G191"/>
    <mergeCell ref="G182:H182"/>
    <mergeCell ref="B181:D181"/>
    <mergeCell ref="E181:F181"/>
    <mergeCell ref="A195:H195"/>
    <mergeCell ref="H186:I186"/>
    <mergeCell ref="H187:I187"/>
    <mergeCell ref="H188:I188"/>
    <mergeCell ref="H189:I189"/>
    <mergeCell ref="H190:I190"/>
    <mergeCell ref="H191:I191"/>
    <mergeCell ref="A242:H242"/>
    <mergeCell ref="A244:H244"/>
    <mergeCell ref="B236:D236"/>
    <mergeCell ref="B237:D237"/>
    <mergeCell ref="E232:G232"/>
    <mergeCell ref="E233:G233"/>
    <mergeCell ref="E234:G234"/>
    <mergeCell ref="E235:G235"/>
    <mergeCell ref="E236:G236"/>
    <mergeCell ref="E237:G237"/>
    <mergeCell ref="A241:H241"/>
    <mergeCell ref="B232:D232"/>
    <mergeCell ref="B233:D233"/>
    <mergeCell ref="B234:D234"/>
    <mergeCell ref="B235:D235"/>
    <mergeCell ref="A240:H240"/>
    <mergeCell ref="B197:D197"/>
    <mergeCell ref="A231:H231"/>
    <mergeCell ref="A230:H230"/>
    <mergeCell ref="B220:D220"/>
    <mergeCell ref="E220:F220"/>
    <mergeCell ref="G220:H220"/>
    <mergeCell ref="G215:H215"/>
    <mergeCell ref="B209:D209"/>
    <mergeCell ref="B210:D210"/>
    <mergeCell ref="B211:D211"/>
    <mergeCell ref="B212:D212"/>
    <mergeCell ref="B213:D213"/>
    <mergeCell ref="E209:F209"/>
    <mergeCell ref="E210:F210"/>
    <mergeCell ref="E211:F211"/>
    <mergeCell ref="E212:F212"/>
    <mergeCell ref="E213:F213"/>
    <mergeCell ref="G209:H209"/>
    <mergeCell ref="G210:H210"/>
    <mergeCell ref="G228:H228"/>
    <mergeCell ref="E222:F222"/>
    <mergeCell ref="B215:D215"/>
    <mergeCell ref="E202:F202"/>
    <mergeCell ref="E203:F203"/>
    <mergeCell ref="C155:D155"/>
    <mergeCell ref="E155:F155"/>
    <mergeCell ref="G155:H155"/>
    <mergeCell ref="B159:F159"/>
    <mergeCell ref="B160:F160"/>
    <mergeCell ref="B223:D223"/>
    <mergeCell ref="E223:F223"/>
    <mergeCell ref="G223:H223"/>
    <mergeCell ref="G227:H227"/>
    <mergeCell ref="B224:D224"/>
    <mergeCell ref="E224:F224"/>
    <mergeCell ref="G224:H224"/>
    <mergeCell ref="B225:D225"/>
    <mergeCell ref="E225:F225"/>
    <mergeCell ref="G225:H225"/>
    <mergeCell ref="B226:D226"/>
    <mergeCell ref="E226:F226"/>
    <mergeCell ref="G226:H226"/>
    <mergeCell ref="B227:D227"/>
    <mergeCell ref="E227:F227"/>
    <mergeCell ref="B188:D188"/>
    <mergeCell ref="B189:D189"/>
    <mergeCell ref="B190:D190"/>
    <mergeCell ref="B191:D191"/>
    <mergeCell ref="B166:F166"/>
    <mergeCell ref="B169:F169"/>
    <mergeCell ref="B170:F170"/>
    <mergeCell ref="B167:F167"/>
    <mergeCell ref="B168:F168"/>
    <mergeCell ref="G165:J165"/>
    <mergeCell ref="G166:J166"/>
    <mergeCell ref="G167:J167"/>
    <mergeCell ref="G168:J168"/>
    <mergeCell ref="G169:J169"/>
    <mergeCell ref="G170:J170"/>
    <mergeCell ref="A106:K106"/>
    <mergeCell ref="H107:J107"/>
    <mergeCell ref="K107:K109"/>
    <mergeCell ref="I108:I109"/>
    <mergeCell ref="J108:J109"/>
    <mergeCell ref="E198:F198"/>
    <mergeCell ref="B214:D214"/>
    <mergeCell ref="B161:F161"/>
    <mergeCell ref="A184:H184"/>
    <mergeCell ref="A185:H185"/>
    <mergeCell ref="E186:G186"/>
    <mergeCell ref="E187:G187"/>
    <mergeCell ref="B186:D186"/>
    <mergeCell ref="B187:D187"/>
    <mergeCell ref="B177:D177"/>
    <mergeCell ref="E177:F177"/>
    <mergeCell ref="B178:D178"/>
    <mergeCell ref="E178:F178"/>
    <mergeCell ref="G178:H178"/>
    <mergeCell ref="B182:D182"/>
    <mergeCell ref="E182:F182"/>
    <mergeCell ref="C153:D153"/>
    <mergeCell ref="A164:H164"/>
    <mergeCell ref="B165:F165"/>
  </mergeCells>
  <pageMargins left="0.23622047244094491" right="0.23622047244094491" top="0.74803149606299213" bottom="0.74803149606299213" header="0.31496062992125984" footer="0.31496062992125984"/>
  <pageSetup paperSize="9" scale="10" orientation="landscape" r:id="rId1"/>
  <rowBreaks count="5" manualBreakCount="5">
    <brk id="76" max="16383" man="1"/>
    <brk id="105" max="16383" man="1"/>
    <brk id="131" max="16383" man="1"/>
    <brk id="155" max="16383" man="1"/>
    <brk id="1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0"/>
  <sheetViews>
    <sheetView view="pageBreakPreview" zoomScale="70" zoomScaleNormal="100" zoomScaleSheetLayoutView="7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RowHeight="15" x14ac:dyDescent="0.25"/>
  <cols>
    <col min="1" max="1" width="5" customWidth="1"/>
    <col min="2" max="2" width="51.5703125" customWidth="1"/>
    <col min="3" max="3" width="12" customWidth="1"/>
    <col min="4" max="4" width="18.42578125" customWidth="1"/>
    <col min="5" max="5" width="16.5703125" customWidth="1"/>
  </cols>
  <sheetData>
    <row r="1" spans="1:5" ht="29.25" customHeight="1" x14ac:dyDescent="0.25">
      <c r="A1" s="338" t="s">
        <v>78</v>
      </c>
      <c r="B1" s="338"/>
      <c r="C1" s="338"/>
      <c r="D1" s="338"/>
      <c r="E1" s="338"/>
    </row>
    <row r="2" spans="1:5" ht="15.75" x14ac:dyDescent="0.25">
      <c r="A2" s="339" t="s">
        <v>79</v>
      </c>
      <c r="B2" s="339"/>
      <c r="C2" s="339"/>
      <c r="D2" s="339"/>
      <c r="E2" s="339"/>
    </row>
    <row r="3" spans="1:5" ht="31.5" x14ac:dyDescent="0.25">
      <c r="A3" s="2" t="s">
        <v>1</v>
      </c>
      <c r="B3" s="11" t="s">
        <v>106</v>
      </c>
      <c r="C3" s="11" t="s">
        <v>105</v>
      </c>
      <c r="D3" s="11" t="s">
        <v>81</v>
      </c>
      <c r="E3" s="11" t="s">
        <v>82</v>
      </c>
    </row>
    <row r="4" spans="1:5" ht="15.75" x14ac:dyDescent="0.25">
      <c r="A4" s="2">
        <v>1</v>
      </c>
      <c r="B4" s="11">
        <v>2</v>
      </c>
      <c r="C4" s="11">
        <v>3</v>
      </c>
      <c r="D4" s="11">
        <v>4</v>
      </c>
      <c r="E4" s="11">
        <v>5</v>
      </c>
    </row>
    <row r="5" spans="1:5" ht="24" customHeight="1" x14ac:dyDescent="0.25">
      <c r="A5" s="2">
        <v>1</v>
      </c>
      <c r="B5" s="12" t="s">
        <v>102</v>
      </c>
      <c r="C5" s="2" t="s">
        <v>54</v>
      </c>
      <c r="D5" s="1"/>
      <c r="E5" s="1"/>
    </row>
    <row r="6" spans="1:5" ht="63" customHeight="1" x14ac:dyDescent="0.25">
      <c r="A6" s="2">
        <v>2</v>
      </c>
      <c r="B6" s="12" t="s">
        <v>83</v>
      </c>
      <c r="C6" s="2" t="s">
        <v>43</v>
      </c>
      <c r="D6" s="1"/>
      <c r="E6" s="1"/>
    </row>
    <row r="7" spans="1:5" ht="49.5" customHeight="1" x14ac:dyDescent="0.25">
      <c r="A7" s="340">
        <v>3</v>
      </c>
      <c r="B7" s="12" t="s">
        <v>138</v>
      </c>
      <c r="C7" s="2" t="s">
        <v>84</v>
      </c>
      <c r="D7" s="1"/>
      <c r="E7" s="1"/>
    </row>
    <row r="8" spans="1:5" ht="33.75" customHeight="1" x14ac:dyDescent="0.25">
      <c r="A8" s="341"/>
      <c r="B8" s="12" t="s">
        <v>99</v>
      </c>
      <c r="C8" s="2" t="s">
        <v>84</v>
      </c>
      <c r="D8" s="1"/>
      <c r="E8" s="1"/>
    </row>
    <row r="9" spans="1:5" ht="45" x14ac:dyDescent="0.25">
      <c r="A9" s="341"/>
      <c r="B9" s="12" t="s">
        <v>100</v>
      </c>
      <c r="C9" s="2" t="s">
        <v>84</v>
      </c>
      <c r="D9" s="1"/>
      <c r="E9" s="1"/>
    </row>
    <row r="10" spans="1:5" ht="45" x14ac:dyDescent="0.25">
      <c r="A10" s="342"/>
      <c r="B10" s="12" t="s">
        <v>101</v>
      </c>
      <c r="C10" s="2" t="s">
        <v>84</v>
      </c>
      <c r="D10" s="1"/>
      <c r="E10" s="1"/>
    </row>
    <row r="11" spans="1:5" ht="46.5" customHeight="1" x14ac:dyDescent="0.25">
      <c r="A11" s="340">
        <v>4</v>
      </c>
      <c r="B11" s="12" t="s">
        <v>85</v>
      </c>
      <c r="C11" s="2" t="s">
        <v>86</v>
      </c>
      <c r="D11" s="1"/>
      <c r="E11" s="1"/>
    </row>
    <row r="12" spans="1:5" ht="19.5" customHeight="1" x14ac:dyDescent="0.25">
      <c r="A12" s="341"/>
      <c r="B12" s="12" t="s">
        <v>87</v>
      </c>
      <c r="C12" s="2" t="s">
        <v>86</v>
      </c>
      <c r="D12" s="1"/>
      <c r="E12" s="1"/>
    </row>
    <row r="13" spans="1:5" ht="30" x14ac:dyDescent="0.25">
      <c r="A13" s="342"/>
      <c r="B13" s="12" t="s">
        <v>88</v>
      </c>
      <c r="C13" s="2" t="s">
        <v>86</v>
      </c>
      <c r="D13" s="1"/>
      <c r="E13" s="1"/>
    </row>
    <row r="14" spans="1:5" ht="24" customHeight="1" x14ac:dyDescent="0.25">
      <c r="A14" s="21">
        <v>5</v>
      </c>
      <c r="B14" s="12" t="s">
        <v>89</v>
      </c>
      <c r="C14" s="2" t="s">
        <v>86</v>
      </c>
      <c r="D14" s="1"/>
      <c r="E14" s="1"/>
    </row>
    <row r="15" spans="1:5" ht="44.25" customHeight="1" x14ac:dyDescent="0.25">
      <c r="A15" s="21">
        <v>6</v>
      </c>
      <c r="B15" s="12" t="s">
        <v>90</v>
      </c>
      <c r="C15" s="2" t="s">
        <v>86</v>
      </c>
      <c r="D15" s="1"/>
      <c r="E15" s="1"/>
    </row>
    <row r="16" spans="1:5" ht="62.25" customHeight="1" x14ac:dyDescent="0.25">
      <c r="A16" s="21">
        <v>7</v>
      </c>
      <c r="B16" s="12" t="s">
        <v>91</v>
      </c>
      <c r="C16" s="2" t="s">
        <v>86</v>
      </c>
      <c r="D16" s="1"/>
      <c r="E16" s="1"/>
    </row>
    <row r="17" spans="1:5" ht="63.75" customHeight="1" x14ac:dyDescent="0.25">
      <c r="A17" s="21">
        <v>8</v>
      </c>
      <c r="B17" s="12" t="s">
        <v>92</v>
      </c>
      <c r="C17" s="2" t="s">
        <v>86</v>
      </c>
      <c r="D17" s="1"/>
      <c r="E17" s="1"/>
    </row>
    <row r="18" spans="1:5" ht="33.75" customHeight="1" x14ac:dyDescent="0.25">
      <c r="A18" s="21">
        <v>9</v>
      </c>
      <c r="B18" s="12" t="s">
        <v>103</v>
      </c>
      <c r="C18" s="2" t="s">
        <v>43</v>
      </c>
      <c r="D18" s="1"/>
      <c r="E18" s="1"/>
    </row>
    <row r="19" spans="1:5" ht="61.5" customHeight="1" x14ac:dyDescent="0.25">
      <c r="A19" s="21">
        <v>10</v>
      </c>
      <c r="B19" s="12" t="s">
        <v>93</v>
      </c>
      <c r="C19" s="2" t="s">
        <v>43</v>
      </c>
      <c r="D19" s="1"/>
      <c r="E19" s="1"/>
    </row>
    <row r="20" spans="1:5" ht="34.5" customHeight="1" x14ac:dyDescent="0.25">
      <c r="A20" s="21">
        <v>11</v>
      </c>
      <c r="B20" s="12" t="s">
        <v>104</v>
      </c>
      <c r="C20" s="2" t="s">
        <v>43</v>
      </c>
      <c r="D20" s="1"/>
      <c r="E20" s="1"/>
    </row>
  </sheetData>
  <mergeCells count="4">
    <mergeCell ref="A1:E1"/>
    <mergeCell ref="A2:E2"/>
    <mergeCell ref="A7:A10"/>
    <mergeCell ref="A11:A13"/>
  </mergeCells>
  <pageMargins left="0.70866141732283472" right="0.51181102362204722" top="0.74803149606299213" bottom="0.55118110236220474" header="0.31496062992125984" footer="0.31496062992125984"/>
  <pageSetup paperSize="9" scale="8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21"/>
  <sheetViews>
    <sheetView view="pageBreakPreview" topLeftCell="A13" zoomScale="110" zoomScaleNormal="100" zoomScaleSheetLayoutView="110" workbookViewId="0">
      <selection activeCell="D4" sqref="D4"/>
    </sheetView>
  </sheetViews>
  <sheetFormatPr defaultRowHeight="15" x14ac:dyDescent="0.25"/>
  <cols>
    <col min="1" max="1" width="5.140625" customWidth="1"/>
    <col min="2" max="2" width="62.140625" customWidth="1"/>
    <col min="3" max="4" width="26.28515625" customWidth="1"/>
  </cols>
  <sheetData>
    <row r="1" spans="1:4" s="8" customFormat="1" ht="43.5" customHeight="1" x14ac:dyDescent="0.25">
      <c r="A1" s="343" t="s">
        <v>123</v>
      </c>
      <c r="B1" s="343"/>
      <c r="C1" s="343"/>
      <c r="D1" s="343"/>
    </row>
    <row r="2" spans="1:4" ht="75" customHeight="1" x14ac:dyDescent="0.25">
      <c r="A2" s="108" t="s">
        <v>1</v>
      </c>
      <c r="B2" s="17" t="s">
        <v>3</v>
      </c>
      <c r="C2" s="17" t="s">
        <v>122</v>
      </c>
      <c r="D2" s="17" t="s">
        <v>121</v>
      </c>
    </row>
    <row r="3" spans="1:4" ht="15.75" x14ac:dyDescent="0.25">
      <c r="A3" s="108">
        <v>1</v>
      </c>
      <c r="B3" s="17">
        <v>2</v>
      </c>
      <c r="C3" s="17">
        <v>3</v>
      </c>
      <c r="D3" s="17">
        <v>4</v>
      </c>
    </row>
    <row r="4" spans="1:4" ht="54" customHeight="1" x14ac:dyDescent="0.25">
      <c r="A4" s="63">
        <v>1</v>
      </c>
      <c r="B4" s="16" t="s">
        <v>120</v>
      </c>
      <c r="C4" s="17" t="s">
        <v>164</v>
      </c>
      <c r="D4" s="17" t="s">
        <v>330</v>
      </c>
    </row>
    <row r="5" spans="1:4" ht="54" customHeight="1" x14ac:dyDescent="0.25">
      <c r="A5" s="63">
        <v>2</v>
      </c>
      <c r="B5" s="16" t="s">
        <v>119</v>
      </c>
      <c r="C5" s="17" t="s">
        <v>331</v>
      </c>
      <c r="D5" s="17" t="s">
        <v>332</v>
      </c>
    </row>
    <row r="6" spans="1:4" ht="64.5" customHeight="1" x14ac:dyDescent="0.25">
      <c r="A6" s="63">
        <v>3</v>
      </c>
      <c r="B6" s="16" t="s">
        <v>118</v>
      </c>
      <c r="C6" s="17"/>
      <c r="D6" s="17"/>
    </row>
    <row r="7" spans="1:4" ht="54" customHeight="1" x14ac:dyDescent="0.25">
      <c r="A7" s="63">
        <v>4</v>
      </c>
      <c r="B7" s="16" t="s">
        <v>117</v>
      </c>
      <c r="C7" s="17" t="s">
        <v>333</v>
      </c>
      <c r="D7" s="17" t="s">
        <v>334</v>
      </c>
    </row>
    <row r="8" spans="1:4" ht="54" customHeight="1" x14ac:dyDescent="0.25">
      <c r="A8" s="63">
        <v>5</v>
      </c>
      <c r="B8" s="16" t="s">
        <v>116</v>
      </c>
      <c r="C8" s="17"/>
      <c r="D8" s="17"/>
    </row>
    <row r="9" spans="1:4" ht="63" customHeight="1" x14ac:dyDescent="0.25">
      <c r="A9" s="63">
        <v>6</v>
      </c>
      <c r="B9" s="16" t="s">
        <v>115</v>
      </c>
      <c r="C9" s="17"/>
      <c r="D9" s="17"/>
    </row>
    <row r="10" spans="1:4" ht="54" customHeight="1" x14ac:dyDescent="0.25">
      <c r="A10" s="63">
        <v>7</v>
      </c>
      <c r="B10" s="16" t="s">
        <v>114</v>
      </c>
      <c r="C10" s="17">
        <v>26622.400000000001</v>
      </c>
      <c r="D10" s="17">
        <v>26622.400000000001</v>
      </c>
    </row>
    <row r="11" spans="1:4" ht="54" customHeight="1" x14ac:dyDescent="0.25">
      <c r="A11" s="63">
        <v>8</v>
      </c>
      <c r="B11" s="16" t="s">
        <v>113</v>
      </c>
      <c r="C11" s="17">
        <v>470.9</v>
      </c>
      <c r="D11" s="17">
        <v>164.4</v>
      </c>
    </row>
    <row r="12" spans="1:4" ht="54" customHeight="1" x14ac:dyDescent="0.25">
      <c r="A12" s="63">
        <v>9</v>
      </c>
      <c r="B12" s="16" t="s">
        <v>112</v>
      </c>
      <c r="C12" s="17"/>
      <c r="D12" s="17"/>
    </row>
    <row r="13" spans="1:4" ht="54" customHeight="1" x14ac:dyDescent="0.25">
      <c r="A13" s="63">
        <v>10</v>
      </c>
      <c r="B13" s="16" t="s">
        <v>111</v>
      </c>
      <c r="C13" s="17">
        <v>12</v>
      </c>
      <c r="D13" s="17">
        <v>12</v>
      </c>
    </row>
    <row r="14" spans="1:4" ht="60.75" customHeight="1" x14ac:dyDescent="0.25">
      <c r="A14" s="63">
        <v>11</v>
      </c>
      <c r="B14" s="16" t="s">
        <v>110</v>
      </c>
      <c r="C14" s="17"/>
      <c r="D14" s="17">
        <v>1311843.8999999999</v>
      </c>
    </row>
    <row r="15" spans="1:4" ht="19.5" customHeight="1" x14ac:dyDescent="0.25">
      <c r="A15" s="344" t="s">
        <v>65</v>
      </c>
      <c r="B15" s="345"/>
      <c r="C15" s="345"/>
      <c r="D15" s="346"/>
    </row>
    <row r="16" spans="1:4" ht="62.25" customHeight="1" x14ac:dyDescent="0.25">
      <c r="A16" s="63">
        <v>12</v>
      </c>
      <c r="B16" s="16" t="s">
        <v>109</v>
      </c>
      <c r="C16" s="17"/>
      <c r="D16" s="17"/>
    </row>
    <row r="17" spans="1:4" ht="62.25" customHeight="1" x14ac:dyDescent="0.25">
      <c r="A17" s="63">
        <v>13</v>
      </c>
      <c r="B17" s="16" t="s">
        <v>108</v>
      </c>
      <c r="C17" s="17"/>
      <c r="D17" s="17"/>
    </row>
    <row r="18" spans="1:4" ht="62.25" customHeight="1" x14ac:dyDescent="0.25">
      <c r="A18" s="63">
        <v>14</v>
      </c>
      <c r="B18" s="16" t="s">
        <v>107</v>
      </c>
      <c r="C18" s="17" t="s">
        <v>165</v>
      </c>
      <c r="D18" s="17" t="s">
        <v>335</v>
      </c>
    </row>
    <row r="19" spans="1:4" ht="15.75" x14ac:dyDescent="0.25">
      <c r="A19" s="15"/>
      <c r="B19" s="14"/>
      <c r="C19" s="13"/>
      <c r="D19" s="13"/>
    </row>
    <row r="20" spans="1:4" x14ac:dyDescent="0.25">
      <c r="A20" s="25"/>
      <c r="B20" s="25"/>
      <c r="C20" s="25"/>
      <c r="D20" s="25"/>
    </row>
    <row r="21" spans="1:4" x14ac:dyDescent="0.25">
      <c r="A21" s="25"/>
      <c r="B21" s="25"/>
      <c r="C21" s="25"/>
      <c r="D21" s="25"/>
    </row>
  </sheetData>
  <mergeCells count="2">
    <mergeCell ref="A1:D1"/>
    <mergeCell ref="A15:D15"/>
  </mergeCells>
  <pageMargins left="0.70866141732283472" right="0.51181102362204722" top="0.74803149606299213" bottom="0.74803149606299213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9"/>
  <sheetViews>
    <sheetView view="pageBreakPreview" topLeftCell="A3" zoomScale="110" zoomScaleNormal="100" zoomScaleSheetLayoutView="110" workbookViewId="0">
      <selection sqref="A1:E9"/>
    </sheetView>
  </sheetViews>
  <sheetFormatPr defaultRowHeight="15" x14ac:dyDescent="0.25"/>
  <cols>
    <col min="1" max="1" width="5.85546875" customWidth="1"/>
    <col min="2" max="2" width="50.140625" customWidth="1"/>
    <col min="3" max="3" width="12.85546875" customWidth="1"/>
    <col min="4" max="5" width="23.5703125" customWidth="1"/>
  </cols>
  <sheetData>
    <row r="1" spans="1:5" s="18" customFormat="1" ht="41.25" customHeight="1" x14ac:dyDescent="0.35">
      <c r="A1" s="350" t="s">
        <v>129</v>
      </c>
      <c r="B1" s="350"/>
      <c r="C1" s="350"/>
      <c r="D1" s="350"/>
      <c r="E1" s="350"/>
    </row>
    <row r="2" spans="1:5" ht="21" customHeight="1" x14ac:dyDescent="0.25">
      <c r="A2" s="339" t="s">
        <v>79</v>
      </c>
      <c r="B2" s="339"/>
      <c r="C2" s="339"/>
      <c r="D2" s="339"/>
      <c r="E2" s="339"/>
    </row>
    <row r="3" spans="1:5" ht="47.25" x14ac:dyDescent="0.25">
      <c r="A3" s="11" t="s">
        <v>1</v>
      </c>
      <c r="B3" s="11" t="s">
        <v>3</v>
      </c>
      <c r="C3" s="11" t="s">
        <v>80</v>
      </c>
      <c r="D3" s="11" t="s">
        <v>128</v>
      </c>
      <c r="E3" s="11" t="s">
        <v>127</v>
      </c>
    </row>
    <row r="4" spans="1:5" ht="31.5" x14ac:dyDescent="0.25">
      <c r="A4" s="347">
        <v>1</v>
      </c>
      <c r="B4" s="19" t="s">
        <v>139</v>
      </c>
      <c r="C4" s="11" t="s">
        <v>124</v>
      </c>
      <c r="D4" s="20"/>
      <c r="E4" s="20"/>
    </row>
    <row r="5" spans="1:5" ht="47.25" x14ac:dyDescent="0.25">
      <c r="A5" s="348"/>
      <c r="B5" s="16" t="s">
        <v>140</v>
      </c>
      <c r="C5" s="11" t="s">
        <v>124</v>
      </c>
      <c r="D5" s="20"/>
      <c r="E5" s="20"/>
    </row>
    <row r="6" spans="1:5" ht="47.25" x14ac:dyDescent="0.25">
      <c r="A6" s="349"/>
      <c r="B6" s="16" t="s">
        <v>141</v>
      </c>
      <c r="C6" s="11" t="s">
        <v>124</v>
      </c>
      <c r="D6" s="20"/>
      <c r="E6" s="20"/>
    </row>
    <row r="7" spans="1:5" ht="47.25" x14ac:dyDescent="0.25">
      <c r="A7" s="17">
        <v>2</v>
      </c>
      <c r="B7" s="16" t="s">
        <v>126</v>
      </c>
      <c r="C7" s="11" t="s">
        <v>125</v>
      </c>
      <c r="D7" s="20"/>
      <c r="E7" s="20"/>
    </row>
    <row r="8" spans="1:5" ht="47.25" x14ac:dyDescent="0.25">
      <c r="A8" s="351">
        <v>3</v>
      </c>
      <c r="B8" s="16" t="s">
        <v>142</v>
      </c>
      <c r="C8" s="11" t="s">
        <v>124</v>
      </c>
      <c r="D8" s="20"/>
      <c r="E8" s="20"/>
    </row>
    <row r="9" spans="1:5" ht="31.5" x14ac:dyDescent="0.25">
      <c r="A9" s="352"/>
      <c r="B9" s="16" t="s">
        <v>145</v>
      </c>
      <c r="C9" s="11" t="s">
        <v>124</v>
      </c>
      <c r="D9" s="20"/>
      <c r="E9" s="20"/>
    </row>
  </sheetData>
  <mergeCells count="4">
    <mergeCell ref="A2:E2"/>
    <mergeCell ref="A4:A6"/>
    <mergeCell ref="A1:E1"/>
    <mergeCell ref="A8:A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Титульный лист</vt:lpstr>
      <vt:lpstr>Раздел I </vt:lpstr>
      <vt:lpstr>Раздел II</vt:lpstr>
      <vt:lpstr>Раздел IIа</vt:lpstr>
      <vt:lpstr>Раздел III</vt:lpstr>
      <vt:lpstr>Раздел IIIа</vt:lpstr>
      <vt:lpstr>'Раздел III'!Заголовки_для_печати</vt:lpstr>
      <vt:lpstr>'Раздел IIа'!Заголовки_для_печати</vt:lpstr>
      <vt:lpstr>'Раздел I 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Лиманская Наталья Михайловна</dc:creator>
  <cp:lastModifiedBy>Сотрудник РАДК</cp:lastModifiedBy>
  <cp:lastPrinted>2021-04-20T07:26:51Z</cp:lastPrinted>
  <dcterms:created xsi:type="dcterms:W3CDTF">2017-03-29T08:29:57Z</dcterms:created>
  <dcterms:modified xsi:type="dcterms:W3CDTF">2021-04-20T07:36:23Z</dcterms:modified>
</cp:coreProperties>
</file>